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Jreolon\Documents\"/>
    </mc:Choice>
  </mc:AlternateContent>
  <bookViews>
    <workbookView xWindow="0" yWindow="0" windowWidth="20460" windowHeight="7035" firstSheet="1" activeTab="1"/>
  </bookViews>
  <sheets>
    <sheet name="Inicio" sheetId="6" state="hidden" r:id="rId1"/>
    <sheet name="Guía al usuario" sheetId="9" r:id="rId2"/>
    <sheet name="Flujo de Fondos" sheetId="1" r:id="rId3"/>
    <sheet name="Supuestos" sheetId="13" r:id="rId4"/>
    <sheet name="Datos proy de est ctables " sheetId="8" r:id="rId5"/>
  </sheets>
  <externalReferences>
    <externalReference r:id="rId6"/>
    <externalReference r:id="rId7"/>
    <externalReference r:id="rId8"/>
  </externalReferences>
  <definedNames>
    <definedName name="AñosProy">'Flujo de Fondos'!$AG$18</definedName>
    <definedName name="_xlnm.Print_Area" localSheetId="2">'Flujo de Fondos'!$A$3:$AK$123</definedName>
    <definedName name="_xlnm.Print_Area" localSheetId="1">'Guía al usuario'!$A$1:$C$11</definedName>
    <definedName name="_xlnm.Print_Area" localSheetId="3">Supuestos!$A$1:$C$91</definedName>
    <definedName name="CalifBCU">'[1]Ingreso de datos 2'!$M$24</definedName>
    <definedName name="ClienteNuevo">'[2]Inf circunstanciado'!$U$15</definedName>
    <definedName name="Col_G">'[2]Análisis de Posición'!$G$1</definedName>
    <definedName name="Col_H">'[2]Análisis de Posición'!$H$1</definedName>
    <definedName name="Col_I">'[2]Análisis de Posición'!$I$1</definedName>
    <definedName name="Col_J">'[2]Análisis de Posición'!$J$1</definedName>
    <definedName name="Col_K">'[2]Análisis de Posición'!$K$1</definedName>
    <definedName name="ColAño1">'Flujo de Fondos'!$Q$28</definedName>
    <definedName name="ColAño2">'Flujo de Fondos'!$U$28</definedName>
    <definedName name="ColAño3">'Flujo de Fondos'!$Y$28</definedName>
    <definedName name="ColAño4">'Flujo de Fondos'!$AC$28</definedName>
    <definedName name="ColAño5">'Flujo de Fondos'!$AG$28</definedName>
    <definedName name="Condiciones">'[1]Ingreso de datos 2'!$F$34</definedName>
    <definedName name="CreditoMontoNros">'[1]Ingreso de datos 2'!$E$30</definedName>
    <definedName name="Destino">'[1]Ingreso de datos 2'!$E$36</definedName>
    <definedName name="Exc_txt_14.1">'[2]Inf circunstanciado'!$E$81</definedName>
    <definedName name="Exc_txt_14.2">'[2]Inf circunstanciado'!$E$82</definedName>
    <definedName name="Exc_txt_14.3">'[2]Inf circunstanciado'!$E$83</definedName>
    <definedName name="Exc_txt_14.4">'[2]Inf circunstanciado'!$E$84</definedName>
    <definedName name="Fecha_Informe">'[2]Inf circunstanciado'!$I$5</definedName>
    <definedName name="FechaInforme">'Flujo de Fondos'!$AG$3</definedName>
    <definedName name="Garantías">'[1]Ingreso de datos 2'!$E$32</definedName>
    <definedName name="IC_EndActualBnds">'[2]Inf circunstanciado'!$E$12</definedName>
    <definedName name="IC_EndTotAAsumir">'[2]Inf circunstanciado'!$J$12</definedName>
    <definedName name="InstAprob">'[2]Inf circunstanciado'!$D$96</definedName>
    <definedName name="InteresCompensatorioNros">'[1]Ingreso de datos 2'!$AH$30</definedName>
    <definedName name="LargoMonto">[1]Parámetros!$N$11</definedName>
    <definedName name="LargoOP">[1]Parámetros!$K$11</definedName>
    <definedName name="LargoPlazo">[1]Parámetros!$Q$11</definedName>
    <definedName name="LargoTasa">[1]Parámetros!$T$11</definedName>
    <definedName name="LimReqPosicion">[2]Tablas!$W$2</definedName>
    <definedName name="MailEDG">[2]Exportación!$A$4</definedName>
    <definedName name="Mon_Selecc">'Flujo de Fondos'!$I$24</definedName>
    <definedName name="MotivoIC">'[2]Inf circunstanciado'!$E$13</definedName>
    <definedName name="MT">'[2]Inf circunstanciado'!$J$13</definedName>
    <definedName name="Nombre_Cliente">'[2]Inf circunstanciado'!$D$7</definedName>
    <definedName name="Nro_Cuenta">'[2]Inf circunstanciado'!$J$7</definedName>
    <definedName name="NroCliente">'[1]Ingreso de datos 2'!$I$12</definedName>
    <definedName name="NrosMT">'[1]Ingreso de datos 2'!$G$38</definedName>
    <definedName name="Opc_InfTec">[1]tablas!$N$1:$N$14</definedName>
    <definedName name="OpSelInfTec">[1]Parámetros!$B$17</definedName>
    <definedName name="Plazo">'[1]Ingreso de datos 2'!$P$30</definedName>
    <definedName name="Pos_RiesgoTotAASumir">'[2]Análisis de Posición'!$K$27</definedName>
    <definedName name="PrimerEjerc_FlujoFondos" localSheetId="2">'Flujo de Fondos'!$L$20</definedName>
    <definedName name="PrimerEjerc_FlujoFondos" localSheetId="3">#REF!</definedName>
    <definedName name="PrimerEjerc_FlujoFondos">#REF!</definedName>
    <definedName name="rngControl">'[1]Ingreso de datos 2'!$AN$8:$AO$39</definedName>
    <definedName name="Rut">'Flujo de Fondos'!$Y$3</definedName>
    <definedName name="Suc_Selecc">'[1]Ingreso de datos 2'!$F$8</definedName>
    <definedName name="Suc_Seleccionada">'[2]Inf circunstanciado'!$D$5</definedName>
    <definedName name="Sucursales">[3]Tablas!$A$2:$A$38</definedName>
    <definedName name="tblCalificaciones">[2]Tablas!$T$2:$T$7</definedName>
    <definedName name="tblCalificacionesBCU">[1]tablas!$S$2:$S$7</definedName>
    <definedName name="tblMonedas">[2]Tablas!$E$2:$E$3</definedName>
    <definedName name="tblOpcionesMenú">[1]tablas!$L$1:$O$14</definedName>
    <definedName name="tblResol">[2]Tablas!$Z$2:$Z$9</definedName>
    <definedName name="tblSucursales">[2]Tablas!$A$2:$C$26</definedName>
    <definedName name="tblSucursales_Nombres">[2]Tablas!$A$2:$A$26</definedName>
    <definedName name="tblTiposInforme">[2]Tablas!$J$2:$J$4</definedName>
    <definedName name="tblValoresCriterios">[2]Tablas!$G$2:$H$8</definedName>
    <definedName name="TC_FlujoCliente">'Flujo de Fondos'!$L$25</definedName>
    <definedName name="TipoOper">'[2]Inf circunstanciado'!$E$17</definedName>
    <definedName name="TipoOper2" localSheetId="3">'[1]Ingreso de datos 2'!#REF!</definedName>
    <definedName name="TipoOper2">'[1]Ingreso de datos 2'!#REF!</definedName>
    <definedName name="TipoOper3" localSheetId="3">'[1]Ingreso de datos 2'!#REF!</definedName>
    <definedName name="TipoOper3">'[1]Ingreso de datos 2'!#REF!</definedName>
    <definedName name="TipoOper4" localSheetId="3">'[1]Ingreso de datos 2'!#REF!</definedName>
    <definedName name="TipoOper4">'[1]Ingreso de datos 2'!#REF!</definedName>
    <definedName name="TipoOper5" localSheetId="3">'[1]Ingreso de datos 2'!#REF!</definedName>
    <definedName name="TipoOper5">'[1]Ingreso de datos 2'!#REF!</definedName>
    <definedName name="TipoOper6" localSheetId="3">'[1]Ingreso de datos 2'!#REF!</definedName>
    <definedName name="TipoOper6">'[1]Ingreso de datos 2'!#REF!</definedName>
    <definedName name="Tit_1">'[2]Análisis de Posición'!$A$13</definedName>
    <definedName name="Tit_2">'[2]Análisis de Posición'!$A$19</definedName>
    <definedName name="Tit_3">'[2]Análisis de Posición'!$A$21</definedName>
    <definedName name="Tit_4">'[2]Análisis de Posición'!$A$25</definedName>
    <definedName name="Tit_5">'[2]Análisis de Posición'!$A$29</definedName>
    <definedName name="Tit_6">'[2]Análisis de Posición'!$A$33</definedName>
    <definedName name="Tit_7">'[2]Análisis de Posición'!$A$34</definedName>
    <definedName name="Tit_8">'[2]Análisis de Posición'!$A$38</definedName>
    <definedName name="TitEgFin">'Flujo de Fondos'!$E$62</definedName>
    <definedName name="TitEgOp">'Flujo de Fondos'!$E$34</definedName>
    <definedName name="TitEgrActInv">'Flujo de Fondos'!$E$80</definedName>
    <definedName name="TitEgrDiv">'Flujo de Fondos'!$E$88</definedName>
    <definedName name="TitIngActInv">'Flujo de Fondos'!$E$77</definedName>
    <definedName name="TitIngDiv">'Flujo de Fondos'!$E$86</definedName>
    <definedName name="TitIngFin">'Flujo de Fondos'!$E$53</definedName>
    <definedName name="TitIngOp">'Flujo de Fondos'!$E$29:$AG$29</definedName>
    <definedName name="_xlnm.Print_Titles" localSheetId="3">Supuestos!$1:$2</definedName>
    <definedName name="TotEgOp">'Flujo de Fondos'!$E$49</definedName>
    <definedName name="TotIngOp">'Flujo de Fondos'!$E$32:$P$32</definedName>
    <definedName name="txtCalifSubjActual">'[1]Ingreso de datos 2'!$B$24</definedName>
    <definedName name="UltimaFila_FFCliente">'Flujo de Fondos'!$A$4</definedName>
    <definedName name="Version">'Flujo de Fondos'!$A$3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1" l="1"/>
  <c r="Q2" i="1" l="1"/>
  <c r="K13" i="8" l="1"/>
  <c r="AG99" i="1" l="1"/>
  <c r="AC99" i="1"/>
  <c r="AG91" i="1"/>
  <c r="AC32" i="1"/>
  <c r="AG32" i="1"/>
  <c r="AG41" i="1"/>
  <c r="AG75" i="1"/>
  <c r="AC41" i="1"/>
  <c r="AC84" i="1"/>
  <c r="AG84" i="1"/>
  <c r="AC75" i="1"/>
  <c r="AI41" i="1" l="1"/>
  <c r="AD41" i="1"/>
  <c r="P15" i="8"/>
  <c r="W17" i="8"/>
  <c r="N21" i="8"/>
  <c r="J35" i="8"/>
  <c r="R35" i="8"/>
  <c r="S42" i="8"/>
  <c r="V42" i="8"/>
  <c r="S50" i="8"/>
  <c r="V50" i="8"/>
  <c r="V53" i="8"/>
  <c r="V55" i="8"/>
  <c r="S63" i="8"/>
  <c r="V63" i="8"/>
  <c r="V65" i="8"/>
  <c r="V82" i="8"/>
  <c r="V151" i="8"/>
  <c r="P156" i="8"/>
  <c r="P159" i="8"/>
  <c r="P160" i="8"/>
  <c r="P165" i="8"/>
  <c r="P170" i="8"/>
  <c r="A172" i="8"/>
  <c r="AC49" i="1"/>
  <c r="AG49" i="1"/>
  <c r="P171" i="8" l="1"/>
  <c r="P172" i="8" s="1"/>
  <c r="AG51" i="1"/>
  <c r="AC51" i="1"/>
  <c r="AD51" i="1" s="1"/>
  <c r="AG93" i="1" l="1"/>
  <c r="AG98" i="1" s="1"/>
  <c r="AI51" i="1"/>
  <c r="Y99" i="1"/>
  <c r="U99" i="1"/>
  <c r="Q99" i="1"/>
  <c r="AF41" i="1"/>
  <c r="AB41" i="1"/>
  <c r="W41" i="1"/>
  <c r="X41" i="1" s="1"/>
  <c r="T27" i="1"/>
  <c r="S27" i="1"/>
  <c r="T26" i="1"/>
  <c r="S26" i="1"/>
  <c r="Q26" i="1"/>
  <c r="U26" i="1" s="1"/>
  <c r="Y26" i="1" s="1"/>
  <c r="AC26" i="1" s="1"/>
  <c r="AG26" i="1" s="1"/>
  <c r="AG25" i="1"/>
  <c r="AC25" i="1"/>
  <c r="Y25" i="1"/>
  <c r="U25" i="1"/>
  <c r="T25" i="1"/>
  <c r="S25" i="1"/>
  <c r="Q25" i="1"/>
  <c r="AG24" i="1"/>
  <c r="AC24" i="1"/>
  <c r="AC20" i="1"/>
  <c r="E3" i="1"/>
  <c r="Q84" i="1"/>
  <c r="AC91" i="1"/>
  <c r="Q91" i="1"/>
  <c r="Y32" i="1"/>
  <c r="Q41" i="1"/>
  <c r="Y91" i="1"/>
  <c r="U91" i="1"/>
  <c r="Y41" i="1"/>
  <c r="U75" i="1"/>
  <c r="U41" i="1"/>
  <c r="U84" i="1"/>
  <c r="Q32" i="1"/>
  <c r="Y84" i="1"/>
  <c r="Y75" i="1"/>
  <c r="Q75" i="1"/>
  <c r="U32" i="1"/>
  <c r="Z41" i="1" l="1"/>
  <c r="V41" i="1"/>
  <c r="R41" i="1"/>
  <c r="AC93" i="1"/>
  <c r="X49" i="1"/>
  <c r="Q49" i="1"/>
  <c r="AF49" i="1"/>
  <c r="Y49" i="1"/>
  <c r="U49" i="1"/>
  <c r="AB49" i="1"/>
  <c r="AC98" i="1" l="1"/>
  <c r="Y51" i="1"/>
  <c r="Z51" i="1" s="1"/>
  <c r="U51" i="1"/>
  <c r="V51" i="1" s="1"/>
  <c r="Q51" i="1"/>
  <c r="R51" i="1" s="1"/>
  <c r="Q93" i="1" l="1"/>
  <c r="Y93" i="1"/>
  <c r="X51" i="1"/>
  <c r="U93" i="1"/>
  <c r="U98" i="1" l="1"/>
  <c r="Y98" i="1"/>
  <c r="Q98" i="1"/>
  <c r="Q95" i="1"/>
  <c r="U27" i="1" s="1"/>
  <c r="U95" i="1" s="1"/>
  <c r="Y27" i="1" s="1"/>
  <c r="Y95" i="1" s="1"/>
  <c r="AC27" i="1" l="1"/>
  <c r="AC100" i="1"/>
  <c r="U101" i="1"/>
  <c r="U102" i="1" s="1"/>
  <c r="U100" i="1"/>
  <c r="Q100" i="1"/>
  <c r="Q101" i="1"/>
  <c r="Q102" i="1" s="1"/>
  <c r="Y100" i="1"/>
  <c r="Y101" i="1"/>
  <c r="Y102" i="1" s="1"/>
  <c r="AG100" i="1"/>
  <c r="AC95" i="1" l="1"/>
  <c r="AG27" i="1" s="1"/>
  <c r="AC101" i="1"/>
  <c r="AC102" i="1" s="1"/>
  <c r="AG95" i="1" l="1"/>
  <c r="AG101" i="1"/>
  <c r="AG102" i="1" s="1"/>
</calcChain>
</file>

<file path=xl/sharedStrings.xml><?xml version="1.0" encoding="utf-8"?>
<sst xmlns="http://schemas.openxmlformats.org/spreadsheetml/2006/main" count="314" uniqueCount="223">
  <si>
    <t>FLUJO DE FONDOS PROYECTADO</t>
  </si>
  <si>
    <t>Fecha del informe:</t>
  </si>
  <si>
    <t>Nombre de la Empresa:</t>
  </si>
  <si>
    <t>Años a proyectar:</t>
  </si>
  <si>
    <t>Fecha de último ejercicio cerrado</t>
  </si>
  <si>
    <t xml:space="preserve">Flujo de fondos para el período comprendido (1):    </t>
  </si>
  <si>
    <t>(1) Los flujos deberán abarcar desde la fecha del último ejercicio cerrado hasta la fecha de cierre del ejercicio en el cual vence el  crédito otorgado, de manera que cada período corresponda a un ejercicio económico. Deberán estar firmados por el contador y el cliente.</t>
  </si>
  <si>
    <t>Moneda:</t>
  </si>
  <si>
    <t>Año 1</t>
  </si>
  <si>
    <t>Año 2</t>
  </si>
  <si>
    <t>Año 3</t>
  </si>
  <si>
    <t>1) Saldo Inicial de Disponibilidades</t>
  </si>
  <si>
    <t>Q</t>
  </si>
  <si>
    <t>S</t>
  </si>
  <si>
    <t>U</t>
  </si>
  <si>
    <t>W</t>
  </si>
  <si>
    <t>Y</t>
  </si>
  <si>
    <t>AA</t>
  </si>
  <si>
    <t>AC</t>
  </si>
  <si>
    <t>AE</t>
  </si>
  <si>
    <t>AG</t>
  </si>
  <si>
    <t>AI</t>
  </si>
  <si>
    <t>2) Ingresos Operativos</t>
  </si>
  <si>
    <t>Cobranzas ventas en US$</t>
  </si>
  <si>
    <t>Cobranzas ventas en $</t>
  </si>
  <si>
    <t>2) Total ingresos operativos</t>
  </si>
  <si>
    <t>3) Egresos Operativos</t>
  </si>
  <si>
    <t>Costos de ventas fijos - Personal</t>
  </si>
  <si>
    <t>Costos de ventas fijos - Otros ctos en Pesos</t>
  </si>
  <si>
    <t>Costos de ventas fijos - Otros ctos en US$</t>
  </si>
  <si>
    <t>Costos de ventas variables - Personal</t>
  </si>
  <si>
    <t>Costos de ventas variables  - Otros ctos en Pesos</t>
  </si>
  <si>
    <t>Costos de ventas variables  - Otros ctos en US$</t>
  </si>
  <si>
    <t>Total costo de ventas</t>
  </si>
  <si>
    <t>GAV - Personal</t>
  </si>
  <si>
    <t>GAV  - Otros ctos en Pesos</t>
  </si>
  <si>
    <t>GAV  - Otros ctos en US$</t>
  </si>
  <si>
    <t>Gastos no previstos</t>
  </si>
  <si>
    <t>Otros</t>
  </si>
  <si>
    <t>IRAE</t>
  </si>
  <si>
    <t>Impuesto al Patrimonio</t>
  </si>
  <si>
    <r>
      <rPr>
        <b/>
        <sz val="12"/>
        <rFont val="Arial"/>
        <family val="2"/>
      </rPr>
      <t>3) Total egresos operativos</t>
    </r>
  </si>
  <si>
    <t>Flujo de Fondos Operativo</t>
  </si>
  <si>
    <t>4) Ingresos Financieros</t>
  </si>
  <si>
    <t>Intereses cobrados</t>
  </si>
  <si>
    <t xml:space="preserve">Préstamo BANDES en ME </t>
  </si>
  <si>
    <t>Préstamo BANDES en MN</t>
  </si>
  <si>
    <t>Nuevos préstamos bancarios en ME</t>
  </si>
  <si>
    <t>Nuevos préstamos bancarios en MN</t>
  </si>
  <si>
    <t>Nuevos préstamos no bancarios ME</t>
  </si>
  <si>
    <t>Nuevos préstamos no bancarios MN</t>
  </si>
  <si>
    <t>Aportes de capital</t>
  </si>
  <si>
    <t>5) Egresos Financieros</t>
  </si>
  <si>
    <t>Pago Dividendos/Retiro de socios</t>
  </si>
  <si>
    <t>Amortización de deudas financieras  nominada en  ME</t>
  </si>
  <si>
    <t>Amortización de deudas financieras  nominada en  MN</t>
  </si>
  <si>
    <t>Pago de intereses de deudas financieras en ME</t>
  </si>
  <si>
    <t>Pago de intereses de deudas financieras en MN</t>
  </si>
  <si>
    <t>Intereses pagados</t>
  </si>
  <si>
    <t>Otros costos financieros</t>
  </si>
  <si>
    <t>Bandes</t>
  </si>
  <si>
    <t>Amortización de deudas BANDES $ o UI</t>
  </si>
  <si>
    <t>Pago de intereses de deudas BANDES $ o UI</t>
  </si>
  <si>
    <t>Amortización de deudas BANDES US$</t>
  </si>
  <si>
    <t>Pago de intereses de deudas BANDES US$</t>
  </si>
  <si>
    <t>Flujo de fondos  financieros</t>
  </si>
  <si>
    <t>6) Ingresos por actividades de inversión</t>
  </si>
  <si>
    <t>7) Egresos por actividades de inversión</t>
  </si>
  <si>
    <t>Flujo de fondos por actividades de inversión</t>
  </si>
  <si>
    <t>8) Ingresos diversos</t>
  </si>
  <si>
    <t>9) Egresos diversos</t>
  </si>
  <si>
    <t>Flujo de fondos diversos</t>
  </si>
  <si>
    <t>Flujo de Fondos Netos del período</t>
  </si>
  <si>
    <t>Saldo Final de Disponibilidades</t>
  </si>
  <si>
    <t>(A)= FFNeto del período + compromiso Bandes</t>
  </si>
  <si>
    <t>(B)= Compromiso Bandes</t>
  </si>
  <si>
    <t>Relación (A)/(B)</t>
  </si>
  <si>
    <t>Criterio alternativo (C)= (A)+SI de disponibilidades</t>
  </si>
  <si>
    <t>Relación (C)/(B)</t>
  </si>
  <si>
    <t>Cantidad de cuotas solicitud</t>
  </si>
  <si>
    <t>Inflación esperada</t>
  </si>
  <si>
    <t>Inflación en US$ esperada</t>
  </si>
  <si>
    <t>Tipo de cambio esperado</t>
  </si>
  <si>
    <t>F I R M A S</t>
  </si>
  <si>
    <t>CLIENTE</t>
  </si>
  <si>
    <t>CONTADOR</t>
  </si>
  <si>
    <t>Firmas</t>
  </si>
  <si>
    <t>Aclaración</t>
  </si>
  <si>
    <t>U S O     I N T E R N O</t>
  </si>
  <si>
    <t>Realizado por:</t>
  </si>
  <si>
    <t>Controlado por:</t>
  </si>
  <si>
    <t>Nombre</t>
  </si>
  <si>
    <t>Cargo</t>
  </si>
  <si>
    <t>Fecha</t>
  </si>
  <si>
    <t>COPIA NO CONTROLADA</t>
  </si>
  <si>
    <t>Firma</t>
  </si>
  <si>
    <t>Si recibió este libro por error, por favor destrúyalo y notifique al remitente.</t>
  </si>
  <si>
    <r>
      <t xml:space="preserve">Este libro de Excel contiene información de interés y es de </t>
    </r>
    <r>
      <rPr>
        <b/>
        <sz val="16"/>
        <color theme="1"/>
        <rFont val="Arial"/>
        <family val="2"/>
      </rPr>
      <t>uso exclusivamente interno</t>
    </r>
    <r>
      <rPr>
        <sz val="16"/>
        <color theme="1"/>
        <rFont val="Arial"/>
        <family val="2"/>
      </rPr>
      <t xml:space="preserve"> para BANCO BANDES URUGUAY S.A.</t>
    </r>
  </si>
  <si>
    <t>Otros supuestos:</t>
  </si>
  <si>
    <t>En caso de presentar el flujo de fondos en moneda extranjera especificar el tipo de cambio utilizado para cada período.</t>
  </si>
  <si>
    <t>MONEDA UTILIZADA</t>
  </si>
  <si>
    <t>Breve descripción de los objetivos del proyecto y sus principales aspectos.</t>
  </si>
  <si>
    <t>PROYECTOS DE INVERSIÓN Y PUESTAS EN MARCHA</t>
  </si>
  <si>
    <t>Indicar el retiro estimado de los socios en cada período.  En caso de que se realicen aportes de capital, indicar las características del mismo.</t>
  </si>
  <si>
    <t>DISTRIBUCIÓN DE UTILIDADES / RETIRO DE SOCIOS / APORTES DE CAPITAL</t>
  </si>
  <si>
    <t>Detalle del bien a vender y motivos.</t>
  </si>
  <si>
    <t>Venta de Activo Fijo</t>
  </si>
  <si>
    <t>Forma de financiamiento (Recursos propios, Recursos de terceros, bancario u otros)</t>
  </si>
  <si>
    <t>Tipos de inversión y motivos de la misma (descripción),. Vida útil promedio.</t>
  </si>
  <si>
    <t>INVERSIONES PROYECTADAS</t>
  </si>
  <si>
    <t>Destino de los fondos, si es amortizable indicar amortización de cuota más intereses (por separado), en caso de ser cupos considerar que se toma y se cancela en el mismo año.</t>
  </si>
  <si>
    <t>FINANCIAMIENTO PROVENIENTE DE BANDES</t>
  </si>
  <si>
    <t>Detallar el acreedor, saldo de la deuda, moneda, plazo, perioricidad de pago, importe de la cuota y tasa de interés. Si es un nuevo crédito destino de los fondos y características de la operación.</t>
  </si>
  <si>
    <t>FINANCIAMIENTO BANCARIO Y NO BANCARIO</t>
  </si>
  <si>
    <t>Comentarios</t>
  </si>
  <si>
    <t>Motivos de las variaciones</t>
  </si>
  <si>
    <t>Principales componentes de los costos</t>
  </si>
  <si>
    <t>GASTOS DE ADMINISTRACIÓN Y VENTAS</t>
  </si>
  <si>
    <t>Comentarios:</t>
  </si>
  <si>
    <t>Principales componentes de los gastos</t>
  </si>
  <si>
    <t>COSTO DE VENTAS</t>
  </si>
  <si>
    <t>Estacionalidad de las ventas</t>
  </si>
  <si>
    <t>Plazos de cobranza</t>
  </si>
  <si>
    <t>Modalidad de ventas (aclarar cuanto se vende contado, cuanto a crédito y que tipo de crédito, directo, tarjeta de crédito, otros)</t>
  </si>
  <si>
    <t>Motivos de las variaciones en los precios</t>
  </si>
  <si>
    <t>Motivos de las variaciones en las cantidades</t>
  </si>
  <si>
    <t>VENTAS</t>
  </si>
  <si>
    <t>FECHA DE PRESENTACION</t>
  </si>
  <si>
    <t>ACLARACION</t>
  </si>
  <si>
    <t>FIRMA</t>
  </si>
  <si>
    <t>TOTAL PASIVO</t>
  </si>
  <si>
    <t>TOTAL PASIVO NO CORRIENTE</t>
  </si>
  <si>
    <t>Previsiones no corrientes</t>
  </si>
  <si>
    <t>Deudas diversas</t>
  </si>
  <si>
    <t>Deudas financieras</t>
  </si>
  <si>
    <t>Deudas comerciales</t>
  </si>
  <si>
    <t>TOTAL PASIVO CORRIENTE</t>
  </si>
  <si>
    <t>Previsiones</t>
  </si>
  <si>
    <t>TOTAL ACTIVO</t>
  </si>
  <si>
    <t>TOTAL ACTIVO NO CORRIENTE</t>
  </si>
  <si>
    <t>Inversiones a largo plazo</t>
  </si>
  <si>
    <t>Créditos a largo plazo</t>
  </si>
  <si>
    <t>TOTAL ACTIVO CORRIENTE</t>
  </si>
  <si>
    <t>Otros créditos a corto plazo</t>
  </si>
  <si>
    <t>Créditos por ventas</t>
  </si>
  <si>
    <t>Inversiones temporarias</t>
  </si>
  <si>
    <t xml:space="preserve">Disponibilidades </t>
  </si>
  <si>
    <t>Seleccionar moneda</t>
  </si>
  <si>
    <t>Saldos en:</t>
  </si>
  <si>
    <t>Último Ejercicio cerrado</t>
  </si>
  <si>
    <t>2.4 - POSICIÓN EN MONEDA EXTRANJERA/DÓLARES</t>
  </si>
  <si>
    <t>Nuevos aportes expresados en US$</t>
  </si>
  <si>
    <t>Distribuciones utilidades expresadas en US$</t>
  </si>
  <si>
    <t>Ejercicio a proyectar</t>
  </si>
  <si>
    <t>2.3 - DISTRIBUCIÓN DE UTILIDADES/NUEVOS APORTES</t>
  </si>
  <si>
    <t>Nota: los saldos de deudas  financieras informados, deben coincidir con el estado de situación patrimonial respectivo.</t>
  </si>
  <si>
    <t>NUEVOS PRESTAMOS</t>
  </si>
  <si>
    <t>AMORTIZACIONES</t>
  </si>
  <si>
    <t>SALDO</t>
  </si>
  <si>
    <t>TASA FIJA</t>
  </si>
  <si>
    <t>UI</t>
  </si>
  <si>
    <t>MN</t>
  </si>
  <si>
    <t>TASA VARIABLE</t>
  </si>
  <si>
    <t>US$</t>
  </si>
  <si>
    <t>LARGO PLAZO</t>
  </si>
  <si>
    <t>CORTO PLAZO</t>
  </si>
  <si>
    <t>2.2 - DEUDAS FINANCIERAS</t>
  </si>
  <si>
    <t>Seleccionar años</t>
  </si>
  <si>
    <t>En US$</t>
  </si>
  <si>
    <t>Vida Útil promedio</t>
  </si>
  <si>
    <t>2.1 - INVERSIONES PREVISTAS</t>
  </si>
  <si>
    <t>2- Información sobre ESTADO DE SITUACIÓN PATRIMONIAL</t>
  </si>
  <si>
    <t>Intereses perdidos- deudas financieras nominadas en US$ expresados en US$:</t>
  </si>
  <si>
    <t>Intereses perdidos- deudas financieras nominadas en MN expresados en MN:</t>
  </si>
  <si>
    <t>1.4 - INTERESES PERDIDOS</t>
  </si>
  <si>
    <t>En el ER el IP se encuentra reflejado junto con el IRIC, antes del res. del ejercicio, pero en la carga de la planilla, fueron expuestos en GAV.</t>
  </si>
  <si>
    <t>Importe de Impuesto al patrimonio en GAV</t>
  </si>
  <si>
    <t>Seleccionar respuesta</t>
  </si>
  <si>
    <t>¿ Los GAV incluyen el gasto por Impuesto al patrimonio del ejercicio ?</t>
  </si>
  <si>
    <t>TOTAL</t>
  </si>
  <si>
    <t>Personal</t>
  </si>
  <si>
    <t>GAV</t>
  </si>
  <si>
    <t>%</t>
  </si>
  <si>
    <t>Último Ejercicio Cerrado</t>
  </si>
  <si>
    <t>1.3 - GASTOS DE ADMINISTRACIÓN</t>
  </si>
  <si>
    <t>Importe de Amortizaciones incluido en el CV:</t>
  </si>
  <si>
    <t>¿ El CV incluye Amortizaciones ?</t>
  </si>
  <si>
    <t>Costos Variables</t>
  </si>
  <si>
    <t>Distribución de Costos Variables en sus principales componentes</t>
  </si>
  <si>
    <t>Costos Fijos</t>
  </si>
  <si>
    <t>Distribución de Costos Fijos en sus principales componentes</t>
  </si>
  <si>
    <t>Costos Variables (en %)</t>
  </si>
  <si>
    <t>Costos Fijos (en %)</t>
  </si>
  <si>
    <t>Disctribución del CV en Costos Fijos y Variables</t>
  </si>
  <si>
    <t>1.2 - COSTO DE VENTAS</t>
  </si>
  <si>
    <t>(respecto del último ejercicio cerrado)</t>
  </si>
  <si>
    <t>Variación de precio en US$ (%)</t>
  </si>
  <si>
    <t>Importe de ventas proyectadas para el ejercicio cerrado al (expresadas en US$)</t>
  </si>
  <si>
    <t xml:space="preserve">Exportación </t>
  </si>
  <si>
    <t>Nota: de contar con ventas en varias monedas, ingresar el monto total de ventas convertido a una sola moneda.</t>
  </si>
  <si>
    <t>Variación de precio proyectada (%) en:</t>
  </si>
  <si>
    <t>Importe de ventas proyectadas para el ejercicio cerrado al:</t>
  </si>
  <si>
    <t>% DE INGRESOS EN US$</t>
  </si>
  <si>
    <t>Plaza</t>
  </si>
  <si>
    <t>1.1 - VENTAS PROYECTADAS</t>
  </si>
  <si>
    <t>1- Información sobre ESTADO DE RESULTADOS</t>
  </si>
  <si>
    <t>IMPORTANTE:
* No incluir en este formulario la información que se encuentre detallada en los estados contables y notas correspondientes al último ejercicio cerrado.
* Completar únicamente las celdas de color verde.</t>
  </si>
  <si>
    <t>FECHA DE CIERRE DE EJERCICIO A PROYECTAR</t>
  </si>
  <si>
    <t>FECHA DE CIERRE DEL ÚLTIMO EJERCICIO CERRADO</t>
  </si>
  <si>
    <t>NOMBRE</t>
  </si>
  <si>
    <t>PROYECCIÓN DE ESTADOS CONTABLES - DATOS DE ENTRADA</t>
  </si>
  <si>
    <t>Estimado Cliente:</t>
  </si>
  <si>
    <t>FNC</t>
  </si>
  <si>
    <t>N° Rut</t>
  </si>
  <si>
    <t>• Este libro está diagramado a efectos de que usted cargue la información que Banco Bandes requiere.</t>
  </si>
  <si>
    <t>• Deberá completar la información en las hojas que siguen.</t>
  </si>
  <si>
    <t>• Al finalizar, guarde el libro con su número de RUT y el mes de cierre del ejercicio.</t>
  </si>
  <si>
    <t>• Una vez guardado, deberá enviarlo por la mensajería de e-Bandes (exclusivamente) a su Sucursal.</t>
  </si>
  <si>
    <t>• No será de recibo esta información por correo electrónco convencional.</t>
  </si>
  <si>
    <t>• Además deberá presentar la información impresa y con las firmas de Cliente y Contador.</t>
  </si>
  <si>
    <t>Flujo de Fondos para el Cliente</t>
  </si>
  <si>
    <t>Cuestionario para la Elaboración 
del Flujo de Fondos Proyectado</t>
  </si>
  <si>
    <t>Tipo de Cambio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</si>
</sst>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_(* #,##0_);_(* \(#,##0\);_(* &quot;-&quot;??_);_(@_)"/>
    <numFmt numFmtId="166" formatCode="[$-C0A]mmmm\-yy;@"/>
    <numFmt numFmtId="167" formatCode="_(* #,##0.0000_);_(* \(#,##0.0000\);_(* &quot;-&quot;??_);_(@_)"/>
  </numFmts>
  <fonts count="42" x14ac:knownFonts="1">
    <font>
      <sz val="11"/>
      <color theme="1"/>
      <name val="Calibri"/>
      <family val="2"/>
      <scheme val="minor"/>
    </font>
    <font>
      <sz val="11"/>
      <color theme="1"/>
      <name val="Calibri"/>
      <family val="2"/>
      <scheme val="minor"/>
    </font>
    <font>
      <sz val="10"/>
      <name val="Arial"/>
      <family val="2"/>
    </font>
    <font>
      <b/>
      <sz val="10"/>
      <name val="Arial"/>
      <family val="2"/>
    </font>
    <font>
      <sz val="11"/>
      <color theme="1"/>
      <name val="Arial"/>
      <family val="2"/>
    </font>
    <font>
      <b/>
      <sz val="14"/>
      <name val="Arial"/>
      <family val="2"/>
    </font>
    <font>
      <b/>
      <sz val="11"/>
      <color theme="1"/>
      <name val="Arial"/>
      <family val="2"/>
    </font>
    <font>
      <sz val="11"/>
      <name val="Arial"/>
      <family val="2"/>
    </font>
    <font>
      <b/>
      <sz val="11"/>
      <name val="Arial"/>
      <family val="2"/>
    </font>
    <font>
      <b/>
      <sz val="11"/>
      <color indexed="12"/>
      <name val="Arial"/>
      <family val="2"/>
    </font>
    <font>
      <sz val="11"/>
      <color theme="0"/>
      <name val="Arial"/>
      <family val="2"/>
    </font>
    <font>
      <b/>
      <sz val="11"/>
      <color theme="0"/>
      <name val="Arial"/>
      <family val="2"/>
    </font>
    <font>
      <sz val="11"/>
      <color indexed="12"/>
      <name val="Arial"/>
      <family val="2"/>
    </font>
    <font>
      <sz val="10"/>
      <color indexed="12"/>
      <name val="Arial"/>
      <family val="2"/>
    </font>
    <font>
      <b/>
      <sz val="11"/>
      <color rgb="FF0000FF"/>
      <name val="Arial"/>
      <family val="2"/>
    </font>
    <font>
      <b/>
      <sz val="12"/>
      <name val="Arial"/>
      <family val="2"/>
    </font>
    <font>
      <i/>
      <sz val="11"/>
      <name val="Arial"/>
      <family val="2"/>
    </font>
    <font>
      <b/>
      <sz val="10"/>
      <color theme="0"/>
      <name val="Arial"/>
      <family val="2"/>
    </font>
    <font>
      <sz val="10"/>
      <color theme="1"/>
      <name val="Arial"/>
      <family val="2"/>
    </font>
    <font>
      <sz val="1"/>
      <color theme="0"/>
      <name val="Arial"/>
      <family val="2"/>
    </font>
    <font>
      <sz val="14"/>
      <color theme="1"/>
      <name val="Arial"/>
      <family val="2"/>
    </font>
    <font>
      <sz val="16"/>
      <color theme="1"/>
      <name val="Arial"/>
      <family val="2"/>
    </font>
    <font>
      <b/>
      <sz val="16"/>
      <color theme="1"/>
      <name val="Arial"/>
      <family val="2"/>
    </font>
    <font>
      <sz val="10"/>
      <color indexed="10"/>
      <name val="Arial"/>
      <family val="2"/>
    </font>
    <font>
      <u/>
      <sz val="10"/>
      <name val="Arial"/>
      <family val="2"/>
    </font>
    <font>
      <b/>
      <u/>
      <sz val="10"/>
      <name val="Arial"/>
      <family val="2"/>
    </font>
    <font>
      <b/>
      <sz val="12"/>
      <color theme="3" tint="-0.499984740745262"/>
      <name val="Arial"/>
      <family val="2"/>
    </font>
    <font>
      <sz val="9"/>
      <name val="Arial"/>
      <family val="2"/>
    </font>
    <font>
      <sz val="18"/>
      <name val="Arial"/>
      <family val="2"/>
    </font>
    <font>
      <b/>
      <sz val="11"/>
      <color rgb="FFFF0000"/>
      <name val="Arial"/>
      <family val="2"/>
    </font>
    <font>
      <b/>
      <sz val="12"/>
      <color rgb="FFFF0000"/>
      <name val="Arial"/>
      <family val="2"/>
    </font>
    <font>
      <sz val="18"/>
      <color theme="3"/>
      <name val="Calibri Light"/>
      <family val="2"/>
      <scheme val="major"/>
    </font>
    <font>
      <sz val="10"/>
      <color rgb="FF002060"/>
      <name val="Arial"/>
      <family val="2"/>
    </font>
    <font>
      <b/>
      <sz val="12"/>
      <color rgb="FF002060"/>
      <name val="Arial"/>
      <family val="2"/>
    </font>
    <font>
      <sz val="26"/>
      <color rgb="FFFF0000"/>
      <name val="Arial"/>
      <family val="2"/>
    </font>
    <font>
      <sz val="18"/>
      <color rgb="FF002060"/>
      <name val="Arial Narrow"/>
      <family val="2"/>
    </font>
    <font>
      <sz val="1"/>
      <color theme="0"/>
      <name val="Calibri"/>
      <family val="2"/>
      <scheme val="minor"/>
    </font>
    <font>
      <b/>
      <sz val="18"/>
      <color rgb="FF002060"/>
      <name val="Arial Narrow"/>
      <family val="2"/>
    </font>
    <font>
      <b/>
      <sz val="12"/>
      <color rgb="FFC00000"/>
      <name val="Arial"/>
      <family val="2"/>
    </font>
    <font>
      <sz val="10"/>
      <color rgb="FFC00000"/>
      <name val="Arial"/>
      <family val="2"/>
    </font>
    <font>
      <b/>
      <sz val="16"/>
      <color rgb="FFC00000"/>
      <name val="Arial"/>
      <family val="2"/>
    </font>
    <font>
      <b/>
      <sz val="11"/>
      <color rgb="FFC00000"/>
      <name val="Arial"/>
      <family val="2"/>
    </font>
  </fonts>
  <fills count="18">
    <fill>
      <patternFill patternType="none"/>
    </fill>
    <fill>
      <patternFill patternType="gray125"/>
    </fill>
    <fill>
      <gradientFill degree="90">
        <stop position="0">
          <color theme="5" tint="0.59999389629810485"/>
        </stop>
        <stop position="1">
          <color theme="0"/>
        </stop>
      </gradientFill>
    </fill>
    <fill>
      <gradientFill degree="90">
        <stop position="0">
          <color theme="5" tint="0.80001220740379042"/>
        </stop>
        <stop position="1">
          <color theme="0"/>
        </stop>
      </gradientFill>
    </fill>
    <fill>
      <gradientFill degree="90">
        <stop position="0">
          <color rgb="FFF7EAE9"/>
        </stop>
        <stop position="1">
          <color theme="0"/>
        </stop>
      </gradientFill>
    </fill>
    <fill>
      <patternFill patternType="solid">
        <fgColor theme="5" tint="0.59996337778862885"/>
        <bgColor indexed="64"/>
      </patternFill>
    </fill>
    <fill>
      <patternFill patternType="solid">
        <fgColor theme="5" tint="0.79998168889431442"/>
        <bgColor indexed="45"/>
      </patternFill>
    </fill>
    <fill>
      <patternFill patternType="solid">
        <fgColor theme="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tint="-0.249977111117893"/>
        <bgColor indexed="64"/>
      </patternFill>
    </fill>
    <fill>
      <patternFill patternType="solid">
        <fgColor theme="0" tint="-4.9989318521683403E-2"/>
        <bgColor indexed="64"/>
      </patternFill>
    </fill>
    <fill>
      <gradientFill degree="90">
        <stop position="0">
          <color theme="4" tint="0.80001220740379042"/>
        </stop>
        <stop position="1">
          <color theme="0"/>
        </stop>
      </gradientFill>
    </fill>
    <fill>
      <patternFill patternType="solid">
        <fgColor theme="0"/>
        <bgColor indexed="9"/>
      </patternFill>
    </fill>
    <fill>
      <patternFill patternType="solid">
        <fgColor theme="4" tint="0.59999389629810485"/>
        <bgColor indexed="64"/>
      </patternFill>
    </fill>
    <fill>
      <patternFill patternType="solid">
        <fgColor rgb="FFFFF3DD"/>
        <bgColor indexed="45"/>
      </patternFill>
    </fill>
    <fill>
      <patternFill patternType="solid">
        <fgColor rgb="FFFCE4D6"/>
        <bgColor indexed="64"/>
      </patternFill>
    </fill>
    <fill>
      <patternFill patternType="solid">
        <fgColor rgb="FFFFFFFF"/>
        <bgColor indexed="64"/>
      </patternFill>
    </fill>
  </fills>
  <borders count="110">
    <border>
      <left/>
      <right/>
      <top/>
      <bottom/>
      <diagonal/>
    </border>
    <border>
      <left style="thin">
        <color theme="4" tint="-0.24994659260841701"/>
      </left>
      <right/>
      <top style="thin">
        <color theme="4" tint="-0.24994659260841701"/>
      </top>
      <bottom style="thin">
        <color theme="0" tint="-4.9989318521683403E-2"/>
      </bottom>
      <diagonal/>
    </border>
    <border>
      <left/>
      <right style="thin">
        <color theme="0" tint="-4.9989318521683403E-2"/>
      </right>
      <top style="thin">
        <color theme="4" tint="-0.24994659260841701"/>
      </top>
      <bottom style="thin">
        <color theme="0" tint="-4.9989318521683403E-2"/>
      </bottom>
      <diagonal/>
    </border>
    <border>
      <left style="thin">
        <color theme="0"/>
      </left>
      <right/>
      <top style="thin">
        <color theme="0"/>
      </top>
      <bottom style="thin">
        <color theme="5" tint="-0.499984740745262"/>
      </bottom>
      <diagonal/>
    </border>
    <border>
      <left/>
      <right/>
      <top style="thin">
        <color theme="0"/>
      </top>
      <bottom style="thin">
        <color theme="5" tint="-0.499984740745262"/>
      </bottom>
      <diagonal/>
    </border>
    <border>
      <left/>
      <right/>
      <top style="thin">
        <color theme="5" tint="-0.499984740745262"/>
      </top>
      <bottom style="thin">
        <color theme="0"/>
      </bottom>
      <diagonal/>
    </border>
    <border>
      <left/>
      <right style="thin">
        <color theme="5" tint="-0.499984740745262"/>
      </right>
      <top style="thin">
        <color theme="5" tint="-0.499984740745262"/>
      </top>
      <bottom style="thin">
        <color theme="0"/>
      </bottom>
      <diagonal/>
    </border>
    <border>
      <left/>
      <right style="thin">
        <color theme="5" tint="-0.499984740745262"/>
      </right>
      <top style="thin">
        <color theme="0"/>
      </top>
      <bottom style="thin">
        <color theme="5" tint="-0.499984740745262"/>
      </bottom>
      <diagonal/>
    </border>
    <border>
      <left style="thin">
        <color theme="5" tint="-0.499984740745262"/>
      </left>
      <right/>
      <top style="thin">
        <color theme="5" tint="-0.499984740745262"/>
      </top>
      <bottom style="thin">
        <color theme="0"/>
      </bottom>
      <diagonal/>
    </border>
    <border>
      <left style="thin">
        <color theme="0"/>
      </left>
      <right style="thin">
        <color theme="0"/>
      </right>
      <top style="thin">
        <color theme="0"/>
      </top>
      <bottom style="thin">
        <color theme="5" tint="-0.499984740745262"/>
      </bottom>
      <diagonal/>
    </border>
    <border>
      <left/>
      <right style="thin">
        <color theme="0"/>
      </right>
      <top style="thin">
        <color theme="0"/>
      </top>
      <bottom style="thin">
        <color theme="5" tint="-0.499984740745262"/>
      </bottom>
      <diagonal/>
    </border>
    <border>
      <left style="thin">
        <color theme="0"/>
      </left>
      <right/>
      <top style="thin">
        <color theme="0"/>
      </top>
      <bottom/>
      <diagonal/>
    </border>
    <border>
      <left/>
      <right/>
      <top style="thin">
        <color theme="0"/>
      </top>
      <bottom/>
      <diagonal/>
    </border>
    <border>
      <left style="thin">
        <color theme="5" tint="-0.499984740745262"/>
      </left>
      <right/>
      <top style="thin">
        <color theme="5" tint="-0.499984740745262"/>
      </top>
      <bottom/>
      <diagonal/>
    </border>
    <border>
      <left/>
      <right style="thin">
        <color theme="0"/>
      </right>
      <top style="thin">
        <color theme="5" tint="-0.499984740745262"/>
      </top>
      <bottom/>
      <diagonal/>
    </border>
    <border>
      <left style="thin">
        <color theme="0"/>
      </left>
      <right/>
      <top/>
      <bottom style="thin">
        <color theme="5" tint="-0.499984740745262"/>
      </bottom>
      <diagonal/>
    </border>
    <border>
      <left/>
      <right/>
      <top/>
      <bottom style="thin">
        <color theme="5" tint="-0.499984740745262"/>
      </bottom>
      <diagonal/>
    </border>
    <border>
      <left style="thin">
        <color theme="5" tint="-0.499984740745262"/>
      </left>
      <right/>
      <top/>
      <bottom style="thin">
        <color theme="0"/>
      </bottom>
      <diagonal/>
    </border>
    <border>
      <left/>
      <right style="thin">
        <color theme="0"/>
      </right>
      <top/>
      <bottom style="thin">
        <color theme="0"/>
      </bottom>
      <diagonal/>
    </border>
    <border>
      <left style="thin">
        <color theme="0"/>
      </left>
      <right style="thin">
        <color theme="5" tint="-0.499984740745262"/>
      </right>
      <top/>
      <bottom/>
      <diagonal/>
    </border>
    <border>
      <left style="thin">
        <color theme="0"/>
      </left>
      <right style="thin">
        <color theme="5" tint="-0.499984740745262"/>
      </right>
      <top/>
      <bottom style="thin">
        <color theme="5" tint="-0.499984740745262"/>
      </bottom>
      <diagonal/>
    </border>
    <border>
      <left style="thin">
        <color theme="5" tint="-0.499984740745262"/>
      </left>
      <right/>
      <top style="thin">
        <color theme="5" tint="-0.499984740745262"/>
      </top>
      <bottom style="thin">
        <color theme="5" tint="-0.499984740745262"/>
      </bottom>
      <diagonal/>
    </border>
    <border>
      <left/>
      <right/>
      <top style="thin">
        <color theme="5" tint="-0.499984740745262"/>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bottom/>
      <diagonal/>
    </border>
    <border>
      <left style="thin">
        <color theme="5" tint="-0.499984740745262"/>
      </left>
      <right/>
      <top/>
      <bottom style="thin">
        <color theme="5" tint="-0.499984740745262"/>
      </bottom>
      <diagonal/>
    </border>
    <border>
      <left/>
      <right style="thin">
        <color theme="5" tint="-0.499984740745262"/>
      </right>
      <top/>
      <bottom style="thin">
        <color theme="5"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5" tint="-0.499984740745262"/>
      </top>
      <bottom style="thin">
        <color theme="5" tint="-0.499984740745262"/>
      </bottom>
      <diagonal/>
    </border>
    <border>
      <left style="thin">
        <color theme="0" tint="-0.499984740745262"/>
      </left>
      <right style="thin">
        <color theme="0" tint="-0.499984740745262"/>
      </right>
      <top/>
      <bottom/>
      <diagonal/>
    </border>
    <border>
      <left style="thin">
        <color theme="5" tint="-0.499984740745262"/>
      </left>
      <right/>
      <top/>
      <bottom/>
      <diagonal/>
    </border>
    <border>
      <left style="thin">
        <color theme="5" tint="-0.499984740745262"/>
      </left>
      <right/>
      <top style="thin">
        <color theme="5" tint="-0.499984740745262"/>
      </top>
      <bottom style="medium">
        <color indexed="64"/>
      </bottom>
      <diagonal/>
    </border>
    <border>
      <left/>
      <right/>
      <top style="thin">
        <color theme="5" tint="-0.499984740745262"/>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5" tint="-0.499984740745262"/>
      </left>
      <right/>
      <top style="medium">
        <color indexed="64"/>
      </top>
      <bottom style="medium">
        <color indexed="64"/>
      </bottom>
      <diagonal/>
    </border>
    <border>
      <left style="thin">
        <color theme="5" tint="-0.499984740745262"/>
      </left>
      <right/>
      <top style="medium">
        <color indexed="64"/>
      </top>
      <bottom style="thin">
        <color theme="5" tint="-0.499984740745262"/>
      </bottom>
      <diagonal/>
    </border>
    <border>
      <left/>
      <right/>
      <top style="medium">
        <color indexed="64"/>
      </top>
      <bottom style="thin">
        <color theme="5" tint="-0.499984740745262"/>
      </bottom>
      <diagonal/>
    </border>
    <border>
      <left/>
      <right/>
      <top/>
      <bottom style="hair">
        <color theme="5" tint="-0.499984740745262"/>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theme="0"/>
      </right>
      <top style="thin">
        <color theme="3" tint="-0.499984740745262"/>
      </top>
      <bottom style="thin">
        <color theme="0"/>
      </bottom>
      <diagonal/>
    </border>
    <border>
      <left/>
      <right/>
      <top style="thin">
        <color theme="3" tint="-0.499984740745262"/>
      </top>
      <bottom style="thin">
        <color theme="0"/>
      </bottom>
      <diagonal/>
    </border>
    <border>
      <left style="thin">
        <color theme="3" tint="-0.499984740745262"/>
      </left>
      <right/>
      <top style="thin">
        <color theme="3" tint="-0.499984740745262"/>
      </top>
      <bottom style="thin">
        <color theme="0"/>
      </bottom>
      <diagonal/>
    </border>
    <border>
      <left/>
      <right style="thin">
        <color theme="3" tint="-0.499984740745262"/>
      </right>
      <top style="thin">
        <color theme="0"/>
      </top>
      <bottom style="thin">
        <color theme="3" tint="-0.499984740745262"/>
      </bottom>
      <diagonal/>
    </border>
    <border>
      <left/>
      <right/>
      <top style="thin">
        <color theme="0"/>
      </top>
      <bottom style="thin">
        <color theme="3" tint="-0.499984740745262"/>
      </bottom>
      <diagonal/>
    </border>
    <border>
      <left style="thin">
        <color theme="0"/>
      </left>
      <right/>
      <top style="thin">
        <color theme="0"/>
      </top>
      <bottom style="thin">
        <color theme="3" tint="-0.499984740745262"/>
      </bottom>
      <diagonal/>
    </border>
    <border>
      <left/>
      <right/>
      <top style="thin">
        <color theme="3" tint="-0.499984740745262"/>
      </top>
      <bottom/>
      <diagonal/>
    </border>
    <border>
      <left style="thin">
        <color theme="3" tint="-0.499984740745262"/>
      </left>
      <right/>
      <top style="thin">
        <color theme="3" tint="-0.499984740745262"/>
      </top>
      <bottom/>
      <diagonal/>
    </border>
    <border>
      <left/>
      <right style="thin">
        <color theme="3" tint="-0.499984740745262"/>
      </right>
      <top/>
      <bottom style="thin">
        <color theme="3" tint="-0.499984740745262"/>
      </bottom>
      <diagonal/>
    </border>
    <border>
      <left/>
      <right/>
      <top/>
      <bottom style="thin">
        <color theme="3" tint="-0.499984740745262"/>
      </bottom>
      <diagonal/>
    </border>
    <border>
      <left style="thin">
        <color theme="3" tint="-0.499984740745262"/>
      </left>
      <right/>
      <top/>
      <bottom style="thin">
        <color theme="3" tint="-0.499984740745262"/>
      </bottom>
      <diagonal/>
    </border>
    <border>
      <left/>
      <right style="thin">
        <color theme="3" tint="-0.499984740745262"/>
      </right>
      <top/>
      <bottom style="thin">
        <color indexed="64"/>
      </bottom>
      <diagonal/>
    </border>
    <border>
      <left/>
      <right/>
      <top/>
      <bottom style="thin">
        <color indexed="64"/>
      </bottom>
      <diagonal/>
    </border>
    <border>
      <left style="thin">
        <color theme="3" tint="-0.499984740745262"/>
      </left>
      <right/>
      <top/>
      <bottom/>
      <diagonal/>
    </border>
    <border>
      <left/>
      <right style="thin">
        <color theme="3" tint="-0.499984740745262"/>
      </right>
      <top/>
      <bottom/>
      <diagonal/>
    </border>
    <border>
      <left/>
      <right style="thin">
        <color theme="3" tint="-0.499984740745262"/>
      </right>
      <top style="thin">
        <color theme="3" tint="-0.499984740745262"/>
      </top>
      <bottom style="thin">
        <color theme="3" tint="-0.499984740745262"/>
      </bottom>
      <diagonal/>
    </border>
    <border>
      <left/>
      <right/>
      <top style="thin">
        <color theme="3" tint="-0.499984740745262"/>
      </top>
      <bottom style="thin">
        <color theme="3" tint="-0.499984740745262"/>
      </bottom>
      <diagonal/>
    </border>
    <border>
      <left style="thin">
        <color theme="0"/>
      </left>
      <right/>
      <top style="thin">
        <color theme="3" tint="-0.499984740745262"/>
      </top>
      <bottom style="thin">
        <color theme="3" tint="-0.499984740745262"/>
      </bottom>
      <diagonal/>
    </border>
    <border>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style="thin">
        <color theme="0" tint="-0.499984740745262"/>
      </left>
      <right/>
      <top/>
      <bottom style="thin">
        <color theme="0" tint="-0.499984740745262"/>
      </bottom>
      <diagonal/>
    </border>
    <border>
      <left/>
      <right style="thin">
        <color theme="3" tint="-0.499984740745262"/>
      </right>
      <top style="thin">
        <color theme="3" tint="-0.499984740745262"/>
      </top>
      <bottom/>
      <diagonal/>
    </border>
    <border>
      <left/>
      <right/>
      <top/>
      <bottom style="thin">
        <color theme="0"/>
      </bottom>
      <diagonal/>
    </border>
    <border>
      <left/>
      <right style="thin">
        <color theme="0"/>
      </right>
      <top/>
      <bottom style="thin">
        <color theme="3" tint="-0.499984740745262"/>
      </bottom>
      <diagonal/>
    </border>
    <border>
      <left/>
      <right style="thin">
        <color theme="3" tint="-0.499984740745262"/>
      </right>
      <top style="thin">
        <color theme="0"/>
      </top>
      <bottom/>
      <diagonal/>
    </border>
    <border>
      <left style="thin">
        <color theme="0"/>
      </left>
      <right/>
      <top/>
      <bottom/>
      <diagonal/>
    </border>
    <border>
      <left style="thin">
        <color theme="3" tint="-0.499984740745262"/>
      </left>
      <right style="thin">
        <color theme="0"/>
      </right>
      <top style="thin">
        <color theme="3" tint="-0.499984740745262"/>
      </top>
      <bottom style="thin">
        <color theme="0"/>
      </bottom>
      <diagonal/>
    </border>
    <border>
      <left style="thin">
        <color theme="3" tint="-0.499984740745262"/>
      </left>
      <right style="thin">
        <color theme="3" tint="-0.499984740745262"/>
      </right>
      <top style="thin">
        <color theme="3" tint="-0.499984740745262"/>
      </top>
      <bottom style="thin">
        <color theme="0"/>
      </bottom>
      <diagonal/>
    </border>
    <border>
      <left/>
      <right style="thin">
        <color theme="0"/>
      </right>
      <top style="thin">
        <color theme="3" tint="-0.499984740745262"/>
      </top>
      <bottom style="thin">
        <color theme="3" tint="-0.499984740745262"/>
      </bottom>
      <diagonal/>
    </border>
    <border>
      <left/>
      <right style="thin">
        <color theme="0"/>
      </right>
      <top style="thin">
        <color theme="3" tint="-0.499984740745262"/>
      </top>
      <bottom/>
      <diagonal/>
    </border>
    <border>
      <left/>
      <right style="thin">
        <color theme="3" tint="-0.499984740745262"/>
      </right>
      <top style="thin">
        <color theme="3" tint="-0.499984740745262"/>
      </top>
      <bottom style="thin">
        <color theme="0"/>
      </bottom>
      <diagonal/>
    </border>
    <border>
      <left/>
      <right style="thin">
        <color theme="3" tint="-0.499984740745262"/>
      </right>
      <top/>
      <bottom style="thin">
        <color theme="0"/>
      </bottom>
      <diagonal/>
    </border>
    <border>
      <left style="thin">
        <color indexed="64"/>
      </left>
      <right/>
      <top style="thin">
        <color indexed="64"/>
      </top>
      <bottom/>
      <diagonal/>
    </border>
    <border>
      <left/>
      <right/>
      <top style="thin">
        <color indexed="64"/>
      </top>
      <bottom/>
      <diagonal/>
    </border>
    <border>
      <left style="thin">
        <color indexed="64"/>
      </left>
      <right style="thin">
        <color theme="0"/>
      </right>
      <top style="thin">
        <color theme="5" tint="-0.499984740745262"/>
      </top>
      <bottom style="thin">
        <color theme="0"/>
      </bottom>
      <diagonal/>
    </border>
    <border>
      <left/>
      <right style="thin">
        <color indexed="64"/>
      </right>
      <top/>
      <bottom style="thin">
        <color indexed="64"/>
      </bottom>
      <diagonal/>
    </border>
    <border>
      <left style="thin">
        <color indexed="64"/>
      </left>
      <right style="thin">
        <color theme="5" tint="-0.499984740745262"/>
      </right>
      <top style="thin">
        <color theme="0"/>
      </top>
      <bottom/>
      <diagonal/>
    </border>
    <border>
      <left style="thin">
        <color indexed="64"/>
      </left>
      <right style="thin">
        <color theme="5" tint="-0.499984740745262"/>
      </right>
      <top/>
      <bottom/>
      <diagonal/>
    </border>
    <border>
      <left style="thin">
        <color indexed="64"/>
      </left>
      <right style="thin">
        <color theme="5" tint="-0.499984740745262"/>
      </right>
      <top/>
      <bottom style="thin">
        <color theme="5" tint="-0.499984740745262"/>
      </bottom>
      <diagonal/>
    </border>
    <border>
      <left style="thin">
        <color indexed="64"/>
      </left>
      <right style="thin">
        <color theme="5" tint="-0.499984740745262"/>
      </right>
      <top style="thin">
        <color theme="5" tint="-0.499984740745262"/>
      </top>
      <bottom style="thin">
        <color theme="5" tint="-0.499984740745262"/>
      </bottom>
      <diagonal/>
    </border>
    <border>
      <left/>
      <right style="thin">
        <color theme="5" tint="-0.499984740745262"/>
      </right>
      <top/>
      <bottom/>
      <diagonal/>
    </border>
    <border>
      <left/>
      <right/>
      <top style="thin">
        <color theme="5" tint="-0.499984740745262"/>
      </top>
      <bottom/>
      <diagonal/>
    </border>
    <border>
      <left/>
      <right style="thin">
        <color theme="5" tint="-0.499984740745262"/>
      </right>
      <top style="thin">
        <color theme="5" tint="-0.499984740745262"/>
      </top>
      <bottom/>
      <diagonal/>
    </border>
    <border>
      <left style="thin">
        <color theme="5" tint="-0.499984740745262"/>
      </left>
      <right/>
      <top style="thin">
        <color theme="0"/>
      </top>
      <bottom/>
      <diagonal/>
    </border>
    <border>
      <left/>
      <right style="thin">
        <color theme="0" tint="-0.499984740745262"/>
      </right>
      <top style="thin">
        <color theme="0"/>
      </top>
      <bottom/>
      <diagonal/>
    </border>
    <border>
      <left style="thin">
        <color theme="5" tint="-0.499984740745262"/>
      </left>
      <right/>
      <top style="thin">
        <color theme="0"/>
      </top>
      <bottom style="thin">
        <color theme="5" tint="-0.499984740745262"/>
      </bottom>
      <diagonal/>
    </border>
    <border>
      <left/>
      <right style="thin">
        <color indexed="64"/>
      </right>
      <top/>
      <bottom/>
      <diagonal/>
    </border>
    <border>
      <left style="thin">
        <color theme="2"/>
      </left>
      <right style="thin">
        <color theme="4" tint="-0.24994659260841701"/>
      </right>
      <top style="thin">
        <color theme="2"/>
      </top>
      <bottom style="thin">
        <color theme="4" tint="-0.24994659260841701"/>
      </bottom>
      <diagonal/>
    </border>
    <border>
      <left style="thin">
        <color theme="4" tint="-0.24994659260841701"/>
      </left>
      <right style="thin">
        <color theme="2"/>
      </right>
      <top style="thin">
        <color theme="4" tint="-0.24994659260841701"/>
      </top>
      <bottom style="thin">
        <color theme="2"/>
      </bottom>
      <diagonal/>
    </border>
    <border>
      <left style="thin">
        <color theme="2"/>
      </left>
      <right style="thin">
        <color theme="4" tint="-0.24994659260841701"/>
      </right>
      <top style="thin">
        <color theme="2"/>
      </top>
      <bottom/>
      <diagonal/>
    </border>
    <border>
      <left style="thin">
        <color theme="4" tint="-0.24994659260841701"/>
      </left>
      <right/>
      <top style="thin">
        <color theme="2"/>
      </top>
      <bottom/>
      <diagonal/>
    </border>
    <border>
      <left style="thin">
        <color theme="4" tint="-0.24994659260841701"/>
      </left>
      <right style="thin">
        <color theme="2"/>
      </right>
      <top/>
      <bottom style="thin">
        <color theme="2"/>
      </bottom>
      <diagonal/>
    </border>
    <border>
      <left style="thin">
        <color theme="4" tint="-0.24994659260841701"/>
      </left>
      <right style="thin">
        <color theme="2"/>
      </right>
      <top style="thin">
        <color theme="4" tint="-0.24994659260841701"/>
      </top>
      <bottom/>
      <diagonal/>
    </border>
    <border>
      <left style="thin">
        <color theme="4" tint="-0.24994659260841701"/>
      </left>
      <right style="thin">
        <color theme="2"/>
      </right>
      <top/>
      <bottom/>
      <diagonal/>
    </border>
    <border>
      <left style="thin">
        <color theme="5" tint="-0.499984740745262"/>
      </left>
      <right/>
      <top style="thin">
        <color theme="5" tint="-0.499984740745262"/>
      </top>
      <bottom style="thin">
        <color theme="5" tint="0.79998168889431442"/>
      </bottom>
      <diagonal/>
    </border>
    <border>
      <left/>
      <right/>
      <top style="thin">
        <color theme="5" tint="-0.499984740745262"/>
      </top>
      <bottom style="thin">
        <color theme="5" tint="0.79998168889431442"/>
      </bottom>
      <diagonal/>
    </border>
    <border>
      <left/>
      <right style="thin">
        <color theme="5" tint="0.79998168889431442"/>
      </right>
      <top style="thin">
        <color theme="5" tint="-0.499984740745262"/>
      </top>
      <bottom style="thin">
        <color theme="5" tint="0.79998168889431442"/>
      </bottom>
      <diagonal/>
    </border>
  </borders>
  <cellStyleXfs count="9">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8" fillId="0" borderId="0">
      <alignment vertical="center"/>
    </xf>
    <xf numFmtId="0" fontId="1" fillId="0" borderId="0"/>
    <xf numFmtId="164" fontId="1" fillId="0" borderId="0" applyFont="0" applyFill="0" applyBorder="0" applyAlignment="0" applyProtection="0"/>
    <xf numFmtId="0" fontId="31" fillId="0" borderId="0" applyNumberFormat="0" applyFill="0" applyBorder="0" applyAlignment="0" applyProtection="0"/>
  </cellStyleXfs>
  <cellXfs count="376">
    <xf numFmtId="0" fontId="0" fillId="0" borderId="0" xfId="0"/>
    <xf numFmtId="0" fontId="2" fillId="0" borderId="0" xfId="0" applyFont="1" applyFill="1" applyBorder="1" applyAlignment="1" applyProtection="1">
      <alignment vertical="center"/>
      <protection hidden="1"/>
    </xf>
    <xf numFmtId="0" fontId="3" fillId="0" borderId="0" xfId="0" applyFont="1" applyFill="1" applyAlignment="1" applyProtection="1">
      <alignment vertical="center"/>
      <protection hidden="1"/>
    </xf>
    <xf numFmtId="0" fontId="4" fillId="0" borderId="0" xfId="0" applyFont="1" applyProtection="1">
      <protection hidden="1"/>
    </xf>
    <xf numFmtId="0" fontId="2" fillId="0" borderId="0" xfId="0" applyFont="1" applyFill="1" applyAlignment="1" applyProtection="1">
      <alignment vertical="center"/>
      <protection hidden="1"/>
    </xf>
    <xf numFmtId="0" fontId="3" fillId="0" borderId="0" xfId="0" applyFont="1" applyFill="1" applyAlignment="1" applyProtection="1">
      <alignment horizontal="center" vertical="center"/>
      <protection hidden="1"/>
    </xf>
    <xf numFmtId="0" fontId="2" fillId="0" borderId="0" xfId="0" applyFont="1" applyFill="1" applyAlignment="1" applyProtection="1">
      <alignment horizontal="left" vertical="center"/>
      <protection hidden="1"/>
    </xf>
    <xf numFmtId="10" fontId="4" fillId="0" borderId="0" xfId="2" applyNumberFormat="1" applyFont="1" applyProtection="1">
      <protection hidden="1"/>
    </xf>
    <xf numFmtId="0" fontId="7" fillId="0" borderId="0" xfId="0" applyFont="1" applyFill="1" applyBorder="1" applyAlignment="1" applyProtection="1">
      <alignment vertical="center"/>
      <protection hidden="1"/>
    </xf>
    <xf numFmtId="0" fontId="7" fillId="0" borderId="0" xfId="0" applyFont="1" applyFill="1" applyAlignment="1" applyProtection="1">
      <alignment vertical="center"/>
      <protection hidden="1"/>
    </xf>
    <xf numFmtId="0" fontId="8" fillId="3" borderId="3" xfId="0" applyFont="1" applyFill="1" applyBorder="1" applyAlignment="1" applyProtection="1">
      <alignment horizontal="left" vertical="center"/>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vertical="center"/>
      <protection hidden="1"/>
    </xf>
    <xf numFmtId="0" fontId="8" fillId="0" borderId="0" xfId="0" applyFont="1" applyFill="1" applyBorder="1" applyAlignment="1" applyProtection="1">
      <alignment vertical="center"/>
      <protection hidden="1"/>
    </xf>
    <xf numFmtId="0" fontId="8" fillId="0" borderId="0" xfId="0" applyFont="1" applyFill="1" applyBorder="1" applyAlignment="1" applyProtection="1">
      <alignment horizontal="left" vertical="center"/>
      <protection hidden="1"/>
    </xf>
    <xf numFmtId="0" fontId="8" fillId="3" borderId="7" xfId="0" applyFont="1" applyFill="1" applyBorder="1" applyAlignment="1" applyProtection="1">
      <alignment horizontal="left" vertical="center"/>
      <protection hidden="1"/>
    </xf>
    <xf numFmtId="0" fontId="4" fillId="0" borderId="10" xfId="0" applyFont="1" applyBorder="1" applyAlignment="1" applyProtection="1">
      <alignment vertical="center"/>
      <protection hidden="1"/>
    </xf>
    <xf numFmtId="0" fontId="4" fillId="0" borderId="3" xfId="0" applyFont="1" applyBorder="1" applyAlignment="1" applyProtection="1">
      <alignment vertical="center"/>
      <protection hidden="1"/>
    </xf>
    <xf numFmtId="0" fontId="7" fillId="0" borderId="0" xfId="0" applyNumberFormat="1" applyFont="1" applyFill="1" applyBorder="1" applyAlignment="1" applyProtection="1">
      <alignment horizontal="justify" vertical="center" wrapText="1"/>
      <protection hidden="1"/>
    </xf>
    <xf numFmtId="0" fontId="8" fillId="5" borderId="19" xfId="0" applyFont="1" applyFill="1" applyBorder="1" applyAlignment="1" applyProtection="1">
      <alignment horizontal="center" vertical="center"/>
      <protection hidden="1"/>
    </xf>
    <xf numFmtId="165" fontId="8" fillId="0" borderId="0" xfId="1" applyNumberFormat="1" applyFont="1" applyFill="1" applyBorder="1" applyAlignment="1" applyProtection="1">
      <alignment vertical="center"/>
      <protection hidden="1"/>
    </xf>
    <xf numFmtId="166" fontId="8" fillId="0" borderId="0" xfId="0" applyNumberFormat="1" applyFont="1" applyFill="1" applyBorder="1" applyAlignment="1" applyProtection="1">
      <alignment vertical="center"/>
      <protection hidden="1"/>
    </xf>
    <xf numFmtId="166" fontId="8" fillId="0" borderId="0" xfId="0" applyNumberFormat="1" applyFont="1" applyFill="1" applyBorder="1" applyAlignment="1" applyProtection="1">
      <alignment horizontal="left" vertical="center"/>
      <protection hidden="1"/>
    </xf>
    <xf numFmtId="0" fontId="8" fillId="5" borderId="20" xfId="1" applyNumberFormat="1" applyFont="1" applyFill="1" applyBorder="1" applyAlignment="1" applyProtection="1">
      <alignment horizontal="center" vertical="justify"/>
      <protection hidden="1"/>
    </xf>
    <xf numFmtId="165" fontId="9" fillId="6" borderId="23" xfId="1" applyNumberFormat="1" applyFont="1" applyFill="1" applyBorder="1" applyAlignment="1" applyProtection="1">
      <alignment horizontal="center" vertical="center"/>
      <protection hidden="1"/>
    </xf>
    <xf numFmtId="165" fontId="8" fillId="7" borderId="25" xfId="1" applyNumberFormat="1" applyFont="1" applyFill="1" applyBorder="1" applyAlignment="1" applyProtection="1">
      <alignment horizontal="center" vertical="center"/>
      <protection locked="0"/>
    </xf>
    <xf numFmtId="165" fontId="8" fillId="7" borderId="26" xfId="1" applyNumberFormat="1" applyFont="1" applyFill="1" applyBorder="1" applyAlignment="1" applyProtection="1">
      <alignment horizontal="center" vertical="center"/>
      <protection locked="0"/>
    </xf>
    <xf numFmtId="165" fontId="8" fillId="7" borderId="27" xfId="1" applyNumberFormat="1" applyFont="1" applyFill="1" applyBorder="1" applyAlignment="1" applyProtection="1">
      <alignment horizontal="center" vertical="center"/>
      <protection hidden="1"/>
    </xf>
    <xf numFmtId="165" fontId="12" fillId="7" borderId="30" xfId="1" applyNumberFormat="1" applyFont="1" applyFill="1" applyBorder="1" applyAlignment="1" applyProtection="1">
      <alignment horizontal="center" vertical="center"/>
      <protection locked="0"/>
    </xf>
    <xf numFmtId="165" fontId="12" fillId="7" borderId="25" xfId="1" applyNumberFormat="1" applyFont="1" applyFill="1" applyBorder="1" applyAlignment="1" applyProtection="1">
      <alignment horizontal="center" vertical="center"/>
      <protection locked="0"/>
    </xf>
    <xf numFmtId="165" fontId="9" fillId="9" borderId="24" xfId="1" applyNumberFormat="1" applyFont="1" applyFill="1" applyBorder="1" applyAlignment="1" applyProtection="1">
      <alignment horizontal="center" vertical="center"/>
      <protection hidden="1"/>
    </xf>
    <xf numFmtId="165" fontId="7" fillId="7" borderId="25" xfId="1" applyNumberFormat="1" applyFont="1" applyFill="1" applyBorder="1" applyAlignment="1" applyProtection="1">
      <alignment horizontal="center" vertical="center"/>
      <protection locked="0"/>
    </xf>
    <xf numFmtId="165" fontId="9" fillId="7" borderId="25" xfId="1" applyNumberFormat="1" applyFont="1" applyFill="1" applyBorder="1" applyAlignment="1" applyProtection="1">
      <alignment horizontal="center" vertical="center"/>
      <protection locked="0"/>
    </xf>
    <xf numFmtId="165" fontId="16" fillId="7" borderId="32" xfId="1" applyNumberFormat="1" applyFont="1" applyFill="1" applyBorder="1" applyAlignment="1" applyProtection="1">
      <alignment horizontal="center" vertical="center"/>
      <protection hidden="1"/>
    </xf>
    <xf numFmtId="165" fontId="9" fillId="8" borderId="24" xfId="1" applyNumberFormat="1" applyFont="1" applyFill="1" applyBorder="1" applyAlignment="1" applyProtection="1">
      <alignment horizontal="center" vertical="center"/>
      <protection hidden="1"/>
    </xf>
    <xf numFmtId="0" fontId="3" fillId="7" borderId="0" xfId="0" applyFont="1" applyFill="1" applyAlignment="1" applyProtection="1">
      <alignment vertical="center"/>
      <protection hidden="1"/>
    </xf>
    <xf numFmtId="0" fontId="2" fillId="7" borderId="0" xfId="0" applyFont="1" applyFill="1" applyAlignment="1" applyProtection="1">
      <alignment vertical="center"/>
      <protection hidden="1"/>
    </xf>
    <xf numFmtId="0" fontId="4" fillId="0" borderId="0" xfId="0" applyFont="1" applyAlignment="1" applyProtection="1">
      <protection hidden="1"/>
    </xf>
    <xf numFmtId="0" fontId="8" fillId="9" borderId="0" xfId="0" applyFont="1" applyFill="1" applyBorder="1" applyAlignment="1" applyProtection="1">
      <alignment horizontal="left" vertical="center"/>
      <protection hidden="1"/>
    </xf>
    <xf numFmtId="0" fontId="4" fillId="0" borderId="0" xfId="0" applyFont="1" applyBorder="1" applyProtection="1">
      <protection hidden="1"/>
    </xf>
    <xf numFmtId="0" fontId="3" fillId="0" borderId="0" xfId="0" applyFont="1" applyFill="1" applyBorder="1" applyAlignment="1" applyProtection="1">
      <alignment vertical="center"/>
      <protection hidden="1"/>
    </xf>
    <xf numFmtId="0" fontId="3" fillId="0" borderId="41" xfId="0" applyFont="1" applyFill="1" applyBorder="1" applyAlignment="1" applyProtection="1">
      <alignment vertical="center"/>
      <protection hidden="1"/>
    </xf>
    <xf numFmtId="0" fontId="4" fillId="0" borderId="41" xfId="0" applyFont="1" applyBorder="1" applyProtection="1">
      <protection hidden="1"/>
    </xf>
    <xf numFmtId="0" fontId="2" fillId="0" borderId="41" xfId="0" applyFont="1" applyFill="1" applyBorder="1" applyAlignment="1" applyProtection="1">
      <alignment vertical="center"/>
      <protection hidden="1"/>
    </xf>
    <xf numFmtId="0" fontId="4" fillId="0" borderId="42" xfId="0" applyFont="1" applyBorder="1" applyProtection="1">
      <protection hidden="1"/>
    </xf>
    <xf numFmtId="0" fontId="2" fillId="0" borderId="43" xfId="0" applyFont="1" applyBorder="1" applyAlignment="1" applyProtection="1">
      <alignment vertical="center"/>
      <protection hidden="1"/>
    </xf>
    <xf numFmtId="0" fontId="19" fillId="0" borderId="0" xfId="5" applyFont="1" applyAlignment="1" applyProtection="1">
      <protection locked="0" hidden="1"/>
    </xf>
    <xf numFmtId="0" fontId="20" fillId="0" borderId="0" xfId="5" applyFont="1" applyAlignment="1"/>
    <xf numFmtId="0" fontId="20" fillId="0" borderId="0" xfId="5" applyFont="1" applyAlignment="1">
      <alignment vertical="top"/>
    </xf>
    <xf numFmtId="0" fontId="21" fillId="0" borderId="0" xfId="5" applyFont="1" applyAlignment="1">
      <alignment vertical="top"/>
    </xf>
    <xf numFmtId="0" fontId="4" fillId="7" borderId="0" xfId="0" applyFont="1" applyFill="1" applyAlignment="1" applyProtection="1">
      <alignment vertical="center"/>
    </xf>
    <xf numFmtId="0" fontId="2" fillId="7" borderId="0" xfId="0" applyFont="1" applyFill="1" applyAlignment="1" applyProtection="1">
      <alignment vertical="center"/>
    </xf>
    <xf numFmtId="0" fontId="2" fillId="7" borderId="0" xfId="0" applyFont="1" applyFill="1" applyAlignment="1" applyProtection="1">
      <alignment horizontal="left" vertical="center"/>
    </xf>
    <xf numFmtId="0" fontId="4" fillId="7" borderId="55" xfId="0" applyFont="1" applyFill="1" applyBorder="1" applyAlignment="1" applyProtection="1">
      <alignment vertical="center" wrapText="1"/>
    </xf>
    <xf numFmtId="0" fontId="4" fillId="7" borderId="56" xfId="0" applyFont="1" applyFill="1" applyBorder="1" applyAlignment="1" applyProtection="1">
      <alignment vertical="center" wrapText="1"/>
    </xf>
    <xf numFmtId="0" fontId="4" fillId="7" borderId="56" xfId="0" applyFont="1" applyFill="1" applyBorder="1" applyAlignment="1" applyProtection="1">
      <alignment horizontal="left" vertical="center" wrapText="1"/>
    </xf>
    <xf numFmtId="0" fontId="4" fillId="7" borderId="57" xfId="0" applyFont="1" applyFill="1" applyBorder="1" applyAlignment="1" applyProtection="1">
      <alignment vertical="center"/>
    </xf>
    <xf numFmtId="0" fontId="3" fillId="7" borderId="0" xfId="0" applyFont="1" applyFill="1" applyBorder="1" applyAlignment="1" applyProtection="1">
      <alignment horizontal="right" vertical="center"/>
    </xf>
    <xf numFmtId="0" fontId="2" fillId="7" borderId="0" xfId="0" applyFont="1" applyFill="1" applyBorder="1" applyAlignment="1" applyProtection="1">
      <alignment vertical="center"/>
    </xf>
    <xf numFmtId="0" fontId="4" fillId="7" borderId="0" xfId="0" applyFont="1" applyFill="1" applyBorder="1" applyAlignment="1" applyProtection="1">
      <alignment vertical="center" wrapText="1"/>
    </xf>
    <xf numFmtId="0" fontId="4" fillId="7" borderId="0" xfId="0" applyFont="1" applyFill="1" applyBorder="1" applyAlignment="1" applyProtection="1">
      <alignment horizontal="left" vertical="center" wrapText="1"/>
    </xf>
    <xf numFmtId="0" fontId="4" fillId="7" borderId="61" xfId="0" applyFont="1" applyFill="1" applyBorder="1" applyAlignment="1" applyProtection="1">
      <alignment vertical="center" wrapText="1"/>
    </xf>
    <xf numFmtId="0" fontId="2" fillId="7" borderId="0" xfId="0" applyFont="1" applyFill="1" applyBorder="1" applyAlignment="1" applyProtection="1">
      <alignment horizontal="left" vertical="center" wrapText="1"/>
    </xf>
    <xf numFmtId="0" fontId="2" fillId="7" borderId="60" xfId="0" applyFont="1" applyFill="1" applyBorder="1" applyAlignment="1" applyProtection="1">
      <alignment horizontal="left" vertical="center"/>
    </xf>
    <xf numFmtId="0" fontId="2" fillId="7" borderId="61" xfId="0" applyFont="1" applyFill="1" applyBorder="1" applyAlignment="1" applyProtection="1">
      <alignment vertical="center"/>
    </xf>
    <xf numFmtId="0" fontId="23" fillId="7" borderId="0" xfId="0" applyFont="1" applyFill="1" applyBorder="1" applyAlignment="1" applyProtection="1">
      <alignment vertical="center"/>
    </xf>
    <xf numFmtId="0" fontId="3" fillId="7" borderId="60" xfId="0" applyFont="1" applyFill="1" applyBorder="1" applyAlignment="1" applyProtection="1">
      <alignment horizontal="left" vertical="center"/>
    </xf>
    <xf numFmtId="0" fontId="2" fillId="7" borderId="0" xfId="0" applyFont="1" applyFill="1" applyBorder="1" applyAlignment="1" applyProtection="1">
      <alignment horizontal="center" vertical="center"/>
    </xf>
    <xf numFmtId="0" fontId="4" fillId="7" borderId="0" xfId="0" applyFont="1" applyFill="1" applyBorder="1" applyAlignment="1" applyProtection="1">
      <alignment vertical="center"/>
    </xf>
    <xf numFmtId="0" fontId="24" fillId="7" borderId="0" xfId="0" applyFont="1" applyFill="1" applyBorder="1" applyAlignment="1" applyProtection="1">
      <alignment vertical="center"/>
    </xf>
    <xf numFmtId="0" fontId="24" fillId="7" borderId="60" xfId="0" applyFont="1" applyFill="1" applyBorder="1" applyAlignment="1" applyProtection="1">
      <alignment horizontal="left" vertical="center"/>
    </xf>
    <xf numFmtId="0" fontId="2" fillId="7" borderId="74" xfId="0" applyFont="1" applyFill="1" applyBorder="1" applyAlignment="1" applyProtection="1">
      <alignment vertical="center"/>
    </xf>
    <xf numFmtId="0" fontId="2" fillId="7" borderId="53" xfId="0" applyFont="1" applyFill="1" applyBorder="1" applyAlignment="1" applyProtection="1">
      <alignment vertical="center"/>
    </xf>
    <xf numFmtId="0" fontId="24" fillId="7" borderId="53" xfId="0" applyFont="1" applyFill="1" applyBorder="1" applyAlignment="1" applyProtection="1">
      <alignment vertical="center"/>
    </xf>
    <xf numFmtId="0" fontId="25" fillId="7" borderId="54" xfId="0" applyFont="1" applyFill="1" applyBorder="1" applyAlignment="1" applyProtection="1">
      <alignment horizontal="left" vertical="center"/>
    </xf>
    <xf numFmtId="0" fontId="2" fillId="7" borderId="55" xfId="0" applyFont="1" applyFill="1" applyBorder="1" applyAlignment="1" applyProtection="1">
      <alignment vertical="center"/>
    </xf>
    <xf numFmtId="0" fontId="2" fillId="7" borderId="56" xfId="0" applyFont="1" applyFill="1" applyBorder="1" applyAlignment="1" applyProtection="1">
      <alignment vertical="center"/>
    </xf>
    <xf numFmtId="0" fontId="2" fillId="7" borderId="57" xfId="0" applyFont="1" applyFill="1" applyBorder="1" applyAlignment="1" applyProtection="1">
      <alignment horizontal="left" vertical="center"/>
    </xf>
    <xf numFmtId="0" fontId="3" fillId="13" borderId="0" xfId="0" applyFont="1" applyFill="1" applyBorder="1" applyAlignment="1" applyProtection="1">
      <alignment horizontal="center" vertical="center"/>
    </xf>
    <xf numFmtId="0" fontId="3" fillId="7" borderId="0" xfId="0" applyFont="1" applyFill="1" applyBorder="1" applyAlignment="1" applyProtection="1">
      <alignment vertical="center"/>
    </xf>
    <xf numFmtId="0" fontId="3" fillId="7" borderId="0" xfId="0" applyFont="1" applyFill="1" applyBorder="1" applyAlignment="1" applyProtection="1">
      <alignment horizontal="left" vertical="center"/>
    </xf>
    <xf numFmtId="0" fontId="2" fillId="7" borderId="0" xfId="0" applyFont="1" applyFill="1" applyBorder="1" applyAlignment="1" applyProtection="1">
      <alignment horizontal="left" vertical="center"/>
    </xf>
    <xf numFmtId="0" fontId="2" fillId="13" borderId="75" xfId="0" applyFont="1" applyFill="1" applyBorder="1" applyAlignment="1" applyProtection="1">
      <alignment horizontal="center" vertical="center"/>
    </xf>
    <xf numFmtId="0" fontId="2" fillId="13" borderId="76" xfId="0" applyFont="1" applyFill="1" applyBorder="1" applyAlignment="1" applyProtection="1">
      <alignment horizontal="left" vertical="center"/>
    </xf>
    <xf numFmtId="0" fontId="25" fillId="7" borderId="60" xfId="0" applyFont="1" applyFill="1" applyBorder="1" applyAlignment="1" applyProtection="1">
      <alignment horizontal="left" vertical="center"/>
    </xf>
    <xf numFmtId="0" fontId="2" fillId="7" borderId="0" xfId="0" applyFont="1" applyFill="1" applyBorder="1" applyAlignment="1" applyProtection="1">
      <alignment vertical="center" wrapText="1"/>
    </xf>
    <xf numFmtId="0" fontId="2" fillId="7" borderId="0" xfId="0" applyFont="1" applyFill="1" applyBorder="1" applyAlignment="1" applyProtection="1">
      <alignment horizontal="center" vertical="center" wrapText="1"/>
    </xf>
    <xf numFmtId="0" fontId="2" fillId="7" borderId="53" xfId="0" applyFont="1" applyFill="1" applyBorder="1" applyAlignment="1" applyProtection="1">
      <alignment horizontal="center" vertical="center"/>
    </xf>
    <xf numFmtId="0" fontId="2" fillId="7" borderId="0" xfId="0" applyFont="1" applyFill="1" applyAlignment="1" applyProtection="1">
      <alignment horizontal="center" vertical="center"/>
    </xf>
    <xf numFmtId="0" fontId="2" fillId="7" borderId="55" xfId="0" applyFont="1" applyFill="1" applyBorder="1" applyAlignment="1" applyProtection="1">
      <alignment horizontal="center" vertical="center"/>
    </xf>
    <xf numFmtId="0" fontId="2" fillId="7" borderId="56" xfId="0" applyFont="1" applyFill="1" applyBorder="1" applyAlignment="1" applyProtection="1">
      <alignment horizontal="center" vertical="center"/>
    </xf>
    <xf numFmtId="0" fontId="2" fillId="7" borderId="61" xfId="0" applyFont="1" applyFill="1" applyBorder="1" applyAlignment="1" applyProtection="1">
      <alignment vertical="center" wrapText="1"/>
    </xf>
    <xf numFmtId="0" fontId="4" fillId="7" borderId="60" xfId="0" applyFont="1" applyFill="1" applyBorder="1" applyAlignment="1" applyProtection="1">
      <alignment vertical="center"/>
    </xf>
    <xf numFmtId="0" fontId="4" fillId="7" borderId="61" xfId="0" applyFont="1" applyFill="1" applyBorder="1" applyAlignment="1" applyProtection="1">
      <alignment vertical="center"/>
    </xf>
    <xf numFmtId="0" fontId="2" fillId="7" borderId="81" xfId="0" applyFont="1" applyFill="1" applyBorder="1" applyAlignment="1" applyProtection="1">
      <alignment horizontal="center" vertical="center"/>
    </xf>
    <xf numFmtId="0" fontId="2" fillId="7" borderId="63" xfId="0" applyFont="1" applyFill="1" applyBorder="1" applyAlignment="1" applyProtection="1">
      <alignment horizontal="center" vertical="center"/>
    </xf>
    <xf numFmtId="0" fontId="23" fillId="7" borderId="61" xfId="0" applyFont="1" applyFill="1" applyBorder="1" applyAlignment="1" applyProtection="1">
      <alignment vertical="center" wrapText="1"/>
    </xf>
    <xf numFmtId="0" fontId="23" fillId="7" borderId="0" xfId="0" applyFont="1" applyFill="1" applyBorder="1" applyAlignment="1" applyProtection="1">
      <alignment vertical="center" wrapText="1"/>
    </xf>
    <xf numFmtId="0" fontId="25" fillId="7" borderId="0" xfId="0" applyFont="1" applyFill="1" applyBorder="1" applyAlignment="1" applyProtection="1">
      <alignment vertical="center"/>
    </xf>
    <xf numFmtId="0" fontId="25" fillId="7" borderId="60" xfId="0" applyFont="1" applyFill="1" applyBorder="1" applyAlignment="1" applyProtection="1">
      <alignment vertical="center"/>
    </xf>
    <xf numFmtId="0" fontId="23" fillId="7" borderId="0" xfId="0" applyFont="1" applyFill="1" applyBorder="1" applyAlignment="1" applyProtection="1">
      <alignment horizontal="left" vertical="center"/>
    </xf>
    <xf numFmtId="0" fontId="2" fillId="7" borderId="60" xfId="0" applyFont="1" applyFill="1" applyBorder="1" applyAlignment="1" applyProtection="1">
      <alignment horizontal="center" vertical="center"/>
    </xf>
    <xf numFmtId="0" fontId="2" fillId="7" borderId="60" xfId="0" applyFont="1" applyFill="1" applyBorder="1" applyAlignment="1" applyProtection="1">
      <alignment vertical="center"/>
    </xf>
    <xf numFmtId="14" fontId="2" fillId="13" borderId="84" xfId="0" applyNumberFormat="1" applyFont="1" applyFill="1" applyBorder="1" applyAlignment="1" applyProtection="1">
      <alignment vertical="center"/>
    </xf>
    <xf numFmtId="14" fontId="2" fillId="7" borderId="0" xfId="0" applyNumberFormat="1" applyFont="1" applyFill="1" applyBorder="1" applyAlignment="1" applyProtection="1">
      <alignment horizontal="center" vertical="center"/>
    </xf>
    <xf numFmtId="0" fontId="2" fillId="7" borderId="0" xfId="0" applyFont="1" applyFill="1" applyAlignment="1" applyProtection="1">
      <alignment vertical="center" wrapText="1"/>
    </xf>
    <xf numFmtId="165" fontId="9" fillId="9" borderId="46" xfId="1" applyNumberFormat="1" applyFont="1" applyFill="1" applyBorder="1" applyAlignment="1" applyProtection="1">
      <alignment horizontal="center" vertical="center"/>
      <protection hidden="1"/>
    </xf>
    <xf numFmtId="39" fontId="10" fillId="10" borderId="46" xfId="1" applyNumberFormat="1" applyFont="1" applyFill="1" applyBorder="1" applyAlignment="1" applyProtection="1">
      <alignment horizontal="center" vertical="center"/>
      <protection hidden="1"/>
    </xf>
    <xf numFmtId="10" fontId="9" fillId="9" borderId="46" xfId="2" applyNumberFormat="1" applyFont="1" applyFill="1" applyBorder="1" applyAlignment="1" applyProtection="1">
      <alignment horizontal="center" vertical="center"/>
      <protection hidden="1"/>
    </xf>
    <xf numFmtId="0" fontId="8" fillId="3" borderId="0" xfId="0" applyFont="1" applyFill="1" applyBorder="1" applyAlignment="1" applyProtection="1">
      <alignment vertical="center"/>
      <protection hidden="1"/>
    </xf>
    <xf numFmtId="0" fontId="8" fillId="3" borderId="87" xfId="0" applyFont="1" applyFill="1" applyBorder="1" applyAlignment="1" applyProtection="1">
      <alignment horizontal="center" vertical="center"/>
      <protection locked="0"/>
    </xf>
    <xf numFmtId="0" fontId="8" fillId="3" borderId="59" xfId="0" applyFont="1" applyFill="1" applyBorder="1" applyAlignment="1" applyProtection="1">
      <alignment vertical="center"/>
      <protection hidden="1"/>
    </xf>
    <xf numFmtId="0" fontId="8" fillId="3" borderId="88" xfId="0" applyFont="1" applyFill="1" applyBorder="1" applyAlignment="1" applyProtection="1">
      <alignment vertical="center"/>
      <protection hidden="1"/>
    </xf>
    <xf numFmtId="0" fontId="7" fillId="0" borderId="0" xfId="6" applyFont="1" applyFill="1" applyBorder="1" applyAlignment="1" applyProtection="1">
      <alignment vertical="center"/>
      <protection hidden="1"/>
    </xf>
    <xf numFmtId="0" fontId="4" fillId="0" borderId="0" xfId="6" applyFont="1" applyBorder="1" applyProtection="1">
      <protection hidden="1"/>
    </xf>
    <xf numFmtId="0" fontId="10" fillId="0" borderId="0" xfId="6" applyFont="1" applyBorder="1" applyProtection="1">
      <protection hidden="1"/>
    </xf>
    <xf numFmtId="165" fontId="11" fillId="7" borderId="0" xfId="7" applyNumberFormat="1" applyFont="1" applyFill="1" applyBorder="1" applyAlignment="1" applyProtection="1">
      <alignment horizontal="center" vertical="center"/>
      <protection hidden="1"/>
    </xf>
    <xf numFmtId="0" fontId="8" fillId="5" borderId="89" xfId="1" applyNumberFormat="1" applyFont="1" applyFill="1" applyBorder="1" applyAlignment="1" applyProtection="1">
      <alignment horizontal="center" vertical="justify"/>
      <protection hidden="1"/>
    </xf>
    <xf numFmtId="0" fontId="8" fillId="5" borderId="90" xfId="0" applyFont="1" applyFill="1" applyBorder="1" applyAlignment="1" applyProtection="1">
      <alignment horizontal="center" vertical="center"/>
      <protection hidden="1"/>
    </xf>
    <xf numFmtId="0" fontId="8" fillId="5" borderId="91" xfId="1" applyNumberFormat="1" applyFont="1" applyFill="1" applyBorder="1" applyAlignment="1" applyProtection="1">
      <alignment horizontal="center" vertical="justify"/>
      <protection hidden="1"/>
    </xf>
    <xf numFmtId="165" fontId="9" fillId="6" borderId="92" xfId="1" applyNumberFormat="1" applyFont="1" applyFill="1" applyBorder="1" applyAlignment="1" applyProtection="1">
      <alignment horizontal="center" vertical="center"/>
      <protection hidden="1"/>
    </xf>
    <xf numFmtId="0" fontId="8" fillId="5" borderId="78" xfId="0" applyFont="1" applyFill="1" applyBorder="1" applyAlignment="1" applyProtection="1">
      <alignment horizontal="center" vertical="center"/>
      <protection hidden="1"/>
    </xf>
    <xf numFmtId="0" fontId="8" fillId="5" borderId="15" xfId="1" applyNumberFormat="1" applyFont="1" applyFill="1" applyBorder="1" applyAlignment="1" applyProtection="1">
      <alignment horizontal="center" vertical="justify"/>
      <protection hidden="1"/>
    </xf>
    <xf numFmtId="165" fontId="9" fillId="6" borderId="22" xfId="1" applyNumberFormat="1" applyFont="1" applyFill="1" applyBorder="1" applyAlignment="1" applyProtection="1">
      <alignment horizontal="center" vertical="center"/>
      <protection hidden="1"/>
    </xf>
    <xf numFmtId="0" fontId="4" fillId="0" borderId="0" xfId="6" applyFont="1" applyProtection="1">
      <protection hidden="1"/>
    </xf>
    <xf numFmtId="9" fontId="13" fillId="9" borderId="24" xfId="7" applyNumberFormat="1" applyFont="1" applyFill="1" applyBorder="1" applyAlignment="1" applyProtection="1">
      <alignment horizontal="center" vertical="center"/>
      <protection hidden="1"/>
    </xf>
    <xf numFmtId="0" fontId="4" fillId="0" borderId="0" xfId="6" applyFont="1" applyAlignment="1" applyProtection="1">
      <protection hidden="1"/>
    </xf>
    <xf numFmtId="0" fontId="4" fillId="0" borderId="41" xfId="6" applyFont="1" applyBorder="1" applyProtection="1">
      <protection hidden="1"/>
    </xf>
    <xf numFmtId="0" fontId="8" fillId="3" borderId="4" xfId="6" applyFont="1" applyFill="1" applyBorder="1" applyAlignment="1" applyProtection="1">
      <alignment horizontal="left" vertical="center"/>
      <protection hidden="1"/>
    </xf>
    <xf numFmtId="0" fontId="1" fillId="0" borderId="0" xfId="6" applyProtection="1"/>
    <xf numFmtId="165" fontId="9" fillId="15" borderId="92" xfId="1" applyNumberFormat="1" applyFont="1" applyFill="1" applyBorder="1" applyAlignment="1" applyProtection="1">
      <alignment horizontal="center" vertical="center"/>
      <protection locked="0" hidden="1"/>
    </xf>
    <xf numFmtId="164" fontId="9" fillId="9" borderId="46" xfId="1" applyFont="1" applyFill="1" applyBorder="1" applyAlignment="1" applyProtection="1">
      <alignment vertical="center"/>
      <protection locked="0" hidden="1"/>
    </xf>
    <xf numFmtId="9" fontId="13" fillId="16" borderId="24" xfId="1" applyNumberFormat="1" applyFont="1" applyFill="1" applyBorder="1" applyAlignment="1" applyProtection="1">
      <alignment horizontal="center" vertical="center"/>
      <protection hidden="1"/>
    </xf>
    <xf numFmtId="0" fontId="4" fillId="16" borderId="0" xfId="0" applyFont="1" applyFill="1" applyProtection="1">
      <protection hidden="1"/>
    </xf>
    <xf numFmtId="9" fontId="13" fillId="16" borderId="21" xfId="7" applyNumberFormat="1" applyFont="1" applyFill="1" applyBorder="1" applyAlignment="1" applyProtection="1">
      <alignment horizontal="center" vertical="center"/>
      <protection hidden="1"/>
    </xf>
    <xf numFmtId="9" fontId="13" fillId="16" borderId="24" xfId="7" applyNumberFormat="1" applyFont="1" applyFill="1" applyBorder="1" applyAlignment="1" applyProtection="1">
      <alignment horizontal="center" vertical="center"/>
      <protection hidden="1"/>
    </xf>
    <xf numFmtId="165" fontId="12" fillId="7" borderId="26" xfId="1" applyNumberFormat="1" applyFont="1" applyFill="1" applyBorder="1" applyAlignment="1" applyProtection="1">
      <alignment horizontal="center" vertical="center"/>
      <protection locked="0"/>
    </xf>
    <xf numFmtId="165" fontId="9" fillId="16" borderId="24" xfId="1" applyNumberFormat="1" applyFont="1" applyFill="1" applyBorder="1" applyAlignment="1" applyProtection="1">
      <alignment horizontal="center" vertical="center"/>
      <protection hidden="1"/>
    </xf>
    <xf numFmtId="0" fontId="4" fillId="16" borderId="22" xfId="0" applyFont="1" applyFill="1" applyBorder="1" applyProtection="1">
      <protection hidden="1"/>
    </xf>
    <xf numFmtId="9" fontId="14" fillId="16" borderId="23" xfId="0" applyNumberFormat="1" applyFont="1" applyFill="1" applyBorder="1" applyProtection="1">
      <protection hidden="1"/>
    </xf>
    <xf numFmtId="165" fontId="11" fillId="16" borderId="22" xfId="1" applyNumberFormat="1" applyFont="1" applyFill="1" applyBorder="1" applyAlignment="1" applyProtection="1">
      <alignment horizontal="center" vertical="center"/>
      <protection hidden="1"/>
    </xf>
    <xf numFmtId="9" fontId="11" fillId="16" borderId="23" xfId="0" applyNumberFormat="1" applyFont="1" applyFill="1" applyBorder="1" applyProtection="1">
      <protection hidden="1"/>
    </xf>
    <xf numFmtId="165" fontId="9" fillId="0" borderId="93" xfId="1" applyNumberFormat="1" applyFont="1" applyFill="1" applyBorder="1" applyAlignment="1" applyProtection="1">
      <alignment horizontal="center" vertical="center"/>
      <protection hidden="1"/>
    </xf>
    <xf numFmtId="0" fontId="4" fillId="0" borderId="33" xfId="6" applyFont="1" applyFill="1" applyBorder="1" applyProtection="1">
      <protection hidden="1"/>
    </xf>
    <xf numFmtId="0" fontId="4" fillId="0" borderId="0" xfId="0" applyFont="1" applyFill="1" applyBorder="1" applyProtection="1">
      <protection hidden="1"/>
    </xf>
    <xf numFmtId="165" fontId="8" fillId="7" borderId="0" xfId="1" applyNumberFormat="1" applyFont="1" applyFill="1" applyBorder="1" applyAlignment="1" applyProtection="1">
      <alignment horizontal="center" vertical="center"/>
      <protection hidden="1"/>
    </xf>
    <xf numFmtId="165" fontId="8" fillId="7" borderId="75" xfId="1" applyNumberFormat="1" applyFont="1" applyFill="1" applyBorder="1" applyAlignment="1" applyProtection="1">
      <alignment horizontal="center" vertical="center"/>
      <protection hidden="1"/>
    </xf>
    <xf numFmtId="0" fontId="4" fillId="0" borderId="75" xfId="0" applyFont="1" applyBorder="1" applyProtection="1">
      <protection hidden="1"/>
    </xf>
    <xf numFmtId="0" fontId="4" fillId="0" borderId="75" xfId="6" applyFont="1" applyBorder="1" applyProtection="1">
      <protection hidden="1"/>
    </xf>
    <xf numFmtId="165" fontId="9" fillId="7" borderId="26" xfId="1" applyNumberFormat="1" applyFont="1" applyFill="1" applyBorder="1" applyAlignment="1" applyProtection="1">
      <alignment horizontal="center" vertical="center"/>
      <protection locked="0"/>
    </xf>
    <xf numFmtId="165" fontId="7" fillId="7" borderId="0" xfId="1" applyNumberFormat="1" applyFont="1" applyFill="1" applyBorder="1" applyAlignment="1" applyProtection="1">
      <alignment horizontal="center" vertical="center"/>
      <protection hidden="1"/>
    </xf>
    <xf numFmtId="0" fontId="16" fillId="7" borderId="0" xfId="0" applyFont="1" applyFill="1" applyBorder="1" applyAlignment="1" applyProtection="1">
      <alignment horizontal="center" vertical="center"/>
      <protection hidden="1"/>
    </xf>
    <xf numFmtId="0" fontId="4" fillId="0" borderId="99" xfId="0" applyFont="1" applyBorder="1" applyProtection="1">
      <protection hidden="1"/>
    </xf>
    <xf numFmtId="0" fontId="4" fillId="0" borderId="94" xfId="6" applyFont="1" applyBorder="1" applyProtection="1">
      <protection hidden="1"/>
    </xf>
    <xf numFmtId="0" fontId="4" fillId="0" borderId="94" xfId="0" applyFont="1" applyBorder="1" applyProtection="1">
      <protection hidden="1"/>
    </xf>
    <xf numFmtId="0" fontId="3" fillId="0" borderId="94" xfId="0" applyFont="1" applyFill="1" applyBorder="1" applyAlignment="1" applyProtection="1">
      <alignment vertical="center"/>
      <protection hidden="1"/>
    </xf>
    <xf numFmtId="1" fontId="6" fillId="2" borderId="1" xfId="0" quotePrefix="1" applyNumberFormat="1" applyFont="1" applyFill="1" applyBorder="1" applyAlignment="1" applyProtection="1">
      <alignment vertical="center" wrapText="1"/>
      <protection locked="0"/>
    </xf>
    <xf numFmtId="0" fontId="29" fillId="0" borderId="0" xfId="6" applyFont="1" applyAlignment="1" applyProtection="1">
      <alignment vertical="top" textRotation="180" wrapText="1"/>
      <protection hidden="1"/>
    </xf>
    <xf numFmtId="0" fontId="29" fillId="0" borderId="16" xfId="6" applyFont="1" applyBorder="1" applyAlignment="1" applyProtection="1">
      <alignment vertical="top" textRotation="180" wrapText="1"/>
      <protection hidden="1"/>
    </xf>
    <xf numFmtId="0" fontId="4" fillId="0" borderId="0" xfId="0" applyFont="1"/>
    <xf numFmtId="0" fontId="32" fillId="11" borderId="101" xfId="0" applyFont="1" applyFill="1" applyBorder="1" applyAlignment="1" applyProtection="1">
      <alignment horizontal="justify" vertical="top"/>
      <protection locked="0"/>
    </xf>
    <xf numFmtId="0" fontId="33" fillId="0" borderId="103" xfId="0" applyFont="1" applyFill="1" applyBorder="1" applyProtection="1"/>
    <xf numFmtId="0" fontId="36" fillId="0" borderId="0" xfId="0" applyFont="1" applyProtection="1">
      <protection locked="0" hidden="1"/>
    </xf>
    <xf numFmtId="0" fontId="34" fillId="11" borderId="102" xfId="0" applyFont="1" applyFill="1" applyBorder="1" applyAlignment="1" applyProtection="1">
      <alignment horizontal="left" vertical="center" wrapText="1" indent="29"/>
      <protection hidden="1"/>
    </xf>
    <xf numFmtId="0" fontId="0" fillId="0" borderId="0" xfId="0" applyProtection="1">
      <protection hidden="1"/>
    </xf>
    <xf numFmtId="0" fontId="37" fillId="11" borderId="105" xfId="8" applyFont="1" applyFill="1" applyBorder="1" applyAlignment="1" applyProtection="1">
      <alignment horizontal="left" wrapText="1" indent="1"/>
      <protection hidden="1"/>
    </xf>
    <xf numFmtId="0" fontId="35" fillId="11" borderId="106" xfId="0" applyFont="1" applyFill="1" applyBorder="1" applyAlignment="1" applyProtection="1">
      <alignment wrapText="1"/>
      <protection hidden="1"/>
    </xf>
    <xf numFmtId="0" fontId="35" fillId="11" borderId="106" xfId="8" applyFont="1" applyFill="1" applyBorder="1" applyAlignment="1" applyProtection="1">
      <alignment horizontal="left" wrapText="1" indent="2"/>
      <protection hidden="1"/>
    </xf>
    <xf numFmtId="0" fontId="35" fillId="11" borderId="104" xfId="0" applyFont="1" applyFill="1" applyBorder="1" applyAlignment="1" applyProtection="1">
      <alignment wrapText="1"/>
      <protection hidden="1"/>
    </xf>
    <xf numFmtId="0" fontId="0" fillId="0" borderId="0" xfId="0" applyAlignment="1" applyProtection="1">
      <alignment wrapText="1"/>
      <protection hidden="1"/>
    </xf>
    <xf numFmtId="0" fontId="38" fillId="11" borderId="100" xfId="0" applyFont="1" applyFill="1" applyBorder="1" applyProtection="1"/>
    <xf numFmtId="0" fontId="39" fillId="11" borderId="102" xfId="0" applyFont="1" applyFill="1" applyBorder="1" applyProtection="1"/>
    <xf numFmtId="0" fontId="39" fillId="11" borderId="102" xfId="0" applyFont="1" applyFill="1" applyBorder="1" applyAlignment="1" applyProtection="1">
      <alignment wrapText="1"/>
    </xf>
    <xf numFmtId="0" fontId="40" fillId="0" borderId="100" xfId="0" applyFont="1" applyFill="1" applyBorder="1" applyAlignment="1" applyProtection="1">
      <alignment horizontal="right" vertical="center" wrapText="1"/>
    </xf>
    <xf numFmtId="0" fontId="32" fillId="17" borderId="101" xfId="0" applyFont="1" applyFill="1" applyBorder="1" applyAlignment="1" applyProtection="1">
      <alignment horizontal="justify" vertical="top"/>
      <protection locked="0"/>
    </xf>
    <xf numFmtId="0" fontId="32" fillId="17" borderId="105" xfId="0" applyFont="1" applyFill="1" applyBorder="1" applyAlignment="1" applyProtection="1">
      <alignment horizontal="justify" vertical="top"/>
      <protection locked="0"/>
    </xf>
    <xf numFmtId="0" fontId="32" fillId="17" borderId="104" xfId="0" applyFont="1" applyFill="1" applyBorder="1" applyAlignment="1" applyProtection="1">
      <alignment horizontal="justify" vertical="top"/>
      <protection locked="0"/>
    </xf>
    <xf numFmtId="0" fontId="20" fillId="0" borderId="0" xfId="5" applyFont="1" applyAlignment="1">
      <alignment horizontal="justify" vertical="top"/>
    </xf>
    <xf numFmtId="0" fontId="20" fillId="0" borderId="0" xfId="5" applyFont="1" applyAlignment="1">
      <alignment horizontal="justify" vertical="top" wrapText="1"/>
    </xf>
    <xf numFmtId="0" fontId="21" fillId="0" borderId="0" xfId="5" applyFont="1" applyAlignment="1">
      <alignment horizontal="left" vertical="top" wrapText="1"/>
    </xf>
    <xf numFmtId="0" fontId="5" fillId="0" borderId="0" xfId="0" applyFont="1" applyFill="1" applyAlignment="1" applyProtection="1">
      <alignment horizontal="left" vertical="center" indent="1"/>
      <protection hidden="1"/>
    </xf>
    <xf numFmtId="0" fontId="30" fillId="0" borderId="0" xfId="0" applyFont="1" applyFill="1" applyAlignment="1" applyProtection="1">
      <alignment horizontal="right" vertical="center"/>
      <protection hidden="1"/>
    </xf>
    <xf numFmtId="0" fontId="2" fillId="0" borderId="43" xfId="0" applyFont="1" applyBorder="1" applyAlignment="1" applyProtection="1">
      <alignment horizontal="center" vertical="center"/>
      <protection hidden="1"/>
    </xf>
    <xf numFmtId="0" fontId="2" fillId="0" borderId="44" xfId="0" applyFont="1" applyBorder="1" applyAlignment="1" applyProtection="1">
      <alignment horizontal="center" vertical="center"/>
      <protection hidden="1"/>
    </xf>
    <xf numFmtId="0" fontId="2" fillId="0" borderId="45" xfId="0" applyFont="1" applyBorder="1" applyAlignment="1" applyProtection="1">
      <alignment horizontal="center" vertical="center"/>
      <protection hidden="1"/>
    </xf>
    <xf numFmtId="14" fontId="3" fillId="0" borderId="43" xfId="0" applyNumberFormat="1" applyFont="1" applyBorder="1" applyAlignment="1" applyProtection="1">
      <alignment horizontal="justify" vertical="top"/>
      <protection hidden="1"/>
    </xf>
    <xf numFmtId="14" fontId="3" fillId="0" borderId="45" xfId="0" applyNumberFormat="1" applyFont="1" applyBorder="1" applyAlignment="1" applyProtection="1">
      <alignment horizontal="justify" vertical="top"/>
      <protection hidden="1"/>
    </xf>
    <xf numFmtId="0" fontId="3" fillId="0" borderId="43" xfId="0" applyFont="1" applyBorder="1" applyAlignment="1" applyProtection="1">
      <alignment horizontal="center" vertical="center"/>
      <protection hidden="1"/>
    </xf>
    <xf numFmtId="0" fontId="3" fillId="0" borderId="45" xfId="0" applyFont="1" applyBorder="1" applyAlignment="1" applyProtection="1">
      <alignment horizontal="center" vertical="center"/>
      <protection hidden="1"/>
    </xf>
    <xf numFmtId="0" fontId="11" fillId="10" borderId="98" xfId="0" applyFont="1" applyFill="1" applyBorder="1" applyAlignment="1" applyProtection="1">
      <alignment horizontal="center" vertical="center"/>
      <protection hidden="1"/>
    </xf>
    <xf numFmtId="0" fontId="11" fillId="10" borderId="4" xfId="0" applyFont="1" applyFill="1" applyBorder="1" applyAlignment="1" applyProtection="1">
      <alignment horizontal="center" vertical="center"/>
      <protection hidden="1"/>
    </xf>
    <xf numFmtId="0" fontId="11" fillId="10" borderId="10" xfId="0" applyFont="1" applyFill="1" applyBorder="1" applyAlignment="1" applyProtection="1">
      <alignment horizontal="center" vertical="center"/>
      <protection hidden="1"/>
    </xf>
    <xf numFmtId="0" fontId="3" fillId="0" borderId="43" xfId="0" applyFont="1" applyBorder="1" applyAlignment="1" applyProtection="1">
      <alignment horizontal="left" vertical="center"/>
      <protection hidden="1"/>
    </xf>
    <xf numFmtId="0" fontId="3" fillId="0" borderId="44" xfId="0" applyFont="1" applyBorder="1" applyAlignment="1" applyProtection="1">
      <alignment horizontal="left" vertical="center"/>
      <protection hidden="1"/>
    </xf>
    <xf numFmtId="0" fontId="3" fillId="0" borderId="45" xfId="0" applyFont="1" applyBorder="1" applyAlignment="1" applyProtection="1">
      <alignment horizontal="left" vertical="center"/>
      <protection hidden="1"/>
    </xf>
    <xf numFmtId="0" fontId="3" fillId="0" borderId="46" xfId="0" applyFont="1" applyBorder="1" applyAlignment="1" applyProtection="1">
      <alignment horizontal="left" vertical="center"/>
      <protection hidden="1"/>
    </xf>
    <xf numFmtId="0" fontId="4" fillId="0" borderId="46" xfId="0" applyFont="1" applyBorder="1" applyAlignment="1" applyProtection="1">
      <alignment horizontal="left" vertical="center"/>
      <protection hidden="1"/>
    </xf>
    <xf numFmtId="0" fontId="3" fillId="0" borderId="43" xfId="0" applyFont="1" applyBorder="1" applyAlignment="1" applyProtection="1">
      <alignment horizontal="justify" vertical="top"/>
      <protection hidden="1"/>
    </xf>
    <xf numFmtId="0" fontId="3" fillId="0" borderId="45" xfId="0" applyFont="1" applyBorder="1" applyAlignment="1" applyProtection="1">
      <alignment horizontal="justify" vertical="top"/>
      <protection hidden="1"/>
    </xf>
    <xf numFmtId="0" fontId="8" fillId="9" borderId="39" xfId="0" applyFont="1" applyFill="1" applyBorder="1" applyAlignment="1" applyProtection="1">
      <alignment horizontal="left" vertical="center"/>
      <protection hidden="1"/>
    </xf>
    <xf numFmtId="0" fontId="8" fillId="9" borderId="40" xfId="0" applyFont="1" applyFill="1" applyBorder="1" applyAlignment="1" applyProtection="1">
      <alignment horizontal="left" vertical="center"/>
      <protection hidden="1"/>
    </xf>
    <xf numFmtId="0" fontId="8" fillId="9" borderId="21" xfId="0" applyFont="1" applyFill="1" applyBorder="1" applyAlignment="1" applyProtection="1">
      <alignment horizontal="left" vertical="center"/>
      <protection hidden="1"/>
    </xf>
    <xf numFmtId="0" fontId="8" fillId="9" borderId="22" xfId="0" applyFont="1" applyFill="1" applyBorder="1" applyAlignment="1" applyProtection="1">
      <alignment horizontal="left" vertical="center"/>
      <protection hidden="1"/>
    </xf>
    <xf numFmtId="0" fontId="8" fillId="9" borderId="33" xfId="0" applyFont="1" applyFill="1" applyBorder="1" applyAlignment="1" applyProtection="1">
      <alignment horizontal="center" vertical="center"/>
      <protection hidden="1"/>
    </xf>
    <xf numFmtId="0" fontId="8" fillId="9" borderId="0" xfId="0" applyFont="1" applyFill="1" applyBorder="1" applyAlignment="1" applyProtection="1">
      <alignment horizontal="center" vertical="center"/>
      <protection hidden="1"/>
    </xf>
    <xf numFmtId="0" fontId="8" fillId="7" borderId="94" xfId="0" applyFont="1" applyFill="1" applyBorder="1" applyAlignment="1" applyProtection="1">
      <alignment horizontal="left" vertical="justify"/>
      <protection hidden="1"/>
    </xf>
    <xf numFmtId="0" fontId="8" fillId="9" borderId="34" xfId="0" applyFont="1" applyFill="1" applyBorder="1" applyAlignment="1" applyProtection="1">
      <alignment horizontal="left" vertical="center"/>
      <protection hidden="1"/>
    </xf>
    <xf numFmtId="0" fontId="8" fillId="9" borderId="35" xfId="0" applyFont="1" applyFill="1" applyBorder="1" applyAlignment="1" applyProtection="1">
      <alignment horizontal="left" vertical="center"/>
      <protection hidden="1"/>
    </xf>
    <xf numFmtId="0" fontId="17" fillId="10" borderId="36" xfId="0" applyFont="1" applyFill="1" applyBorder="1" applyAlignment="1" applyProtection="1">
      <alignment horizontal="left" vertical="center"/>
      <protection hidden="1"/>
    </xf>
    <xf numFmtId="0" fontId="17" fillId="10" borderId="37" xfId="0" applyFont="1" applyFill="1" applyBorder="1" applyAlignment="1" applyProtection="1">
      <alignment horizontal="left" vertical="center"/>
      <protection hidden="1"/>
    </xf>
    <xf numFmtId="0" fontId="8" fillId="9" borderId="38" xfId="0" applyFont="1" applyFill="1" applyBorder="1" applyAlignment="1" applyProtection="1">
      <alignment horizontal="left" vertical="center"/>
      <protection hidden="1"/>
    </xf>
    <xf numFmtId="0" fontId="8" fillId="9" borderId="37" xfId="0" applyFont="1" applyFill="1" applyBorder="1" applyAlignment="1" applyProtection="1">
      <alignment horizontal="left" vertical="center"/>
      <protection hidden="1"/>
    </xf>
    <xf numFmtId="0" fontId="8" fillId="7" borderId="21" xfId="0" applyFont="1" applyFill="1" applyBorder="1" applyAlignment="1" applyProtection="1">
      <alignment horizontal="left" vertical="justify"/>
      <protection locked="0"/>
    </xf>
    <xf numFmtId="0" fontId="8" fillId="7" borderId="22" xfId="0" applyFont="1" applyFill="1" applyBorder="1" applyAlignment="1" applyProtection="1">
      <alignment horizontal="left" vertical="justify"/>
      <protection locked="0"/>
    </xf>
    <xf numFmtId="0" fontId="8" fillId="7" borderId="23" xfId="0" applyFont="1" applyFill="1" applyBorder="1" applyAlignment="1" applyProtection="1">
      <alignment horizontal="left" vertical="justify"/>
      <protection locked="0"/>
    </xf>
    <xf numFmtId="0" fontId="8" fillId="8" borderId="21" xfId="0" applyFont="1" applyFill="1" applyBorder="1" applyAlignment="1" applyProtection="1">
      <alignment horizontal="left" vertical="center"/>
      <protection hidden="1"/>
    </xf>
    <xf numFmtId="0" fontId="8" fillId="8" borderId="22" xfId="0" applyFont="1" applyFill="1" applyBorder="1" applyAlignment="1" applyProtection="1">
      <alignment horizontal="left" vertical="center"/>
      <protection hidden="1"/>
    </xf>
    <xf numFmtId="0" fontId="8" fillId="8" borderId="23" xfId="0" applyFont="1" applyFill="1" applyBorder="1" applyAlignment="1" applyProtection="1">
      <alignment horizontal="left" vertical="center"/>
      <protection hidden="1"/>
    </xf>
    <xf numFmtId="0" fontId="8" fillId="7" borderId="21" xfId="0" applyFont="1" applyFill="1" applyBorder="1" applyAlignment="1" applyProtection="1">
      <alignment horizontal="left" vertical="justify"/>
      <protection hidden="1"/>
    </xf>
    <xf numFmtId="0" fontId="8" fillId="7" borderId="22" xfId="0" applyFont="1" applyFill="1" applyBorder="1" applyAlignment="1" applyProtection="1">
      <alignment horizontal="left" vertical="justify"/>
      <protection hidden="1"/>
    </xf>
    <xf numFmtId="0" fontId="8" fillId="7" borderId="23" xfId="0" applyFont="1" applyFill="1" applyBorder="1" applyAlignment="1" applyProtection="1">
      <alignment horizontal="left" vertical="justify"/>
      <protection hidden="1"/>
    </xf>
    <xf numFmtId="0" fontId="8" fillId="8" borderId="22" xfId="0" quotePrefix="1" applyFont="1" applyFill="1" applyBorder="1" applyAlignment="1" applyProtection="1">
      <alignment horizontal="left" vertical="center"/>
      <protection hidden="1"/>
    </xf>
    <xf numFmtId="0" fontId="8" fillId="8" borderId="23" xfId="0" quotePrefix="1" applyFont="1" applyFill="1" applyBorder="1" applyAlignment="1" applyProtection="1">
      <alignment horizontal="left" vertical="center"/>
      <protection hidden="1"/>
    </xf>
    <xf numFmtId="0" fontId="8" fillId="9" borderId="23" xfId="0" applyFont="1" applyFill="1" applyBorder="1" applyAlignment="1" applyProtection="1">
      <alignment horizontal="left" vertical="center"/>
      <protection hidden="1"/>
    </xf>
    <xf numFmtId="0" fontId="8" fillId="8" borderId="3" xfId="0" applyFont="1" applyFill="1" applyBorder="1" applyAlignment="1" applyProtection="1">
      <alignment horizontal="left" vertical="center"/>
      <protection hidden="1"/>
    </xf>
    <xf numFmtId="0" fontId="8" fillId="8" borderId="4" xfId="0" applyFont="1" applyFill="1" applyBorder="1" applyAlignment="1" applyProtection="1">
      <alignment horizontal="left" vertical="center"/>
      <protection hidden="1"/>
    </xf>
    <xf numFmtId="0" fontId="8" fillId="8" borderId="7" xfId="0" applyFont="1" applyFill="1" applyBorder="1" applyAlignment="1" applyProtection="1">
      <alignment horizontal="left" vertical="center"/>
      <protection hidden="1"/>
    </xf>
    <xf numFmtId="0" fontId="8" fillId="7" borderId="13" xfId="0" applyFont="1" applyFill="1" applyBorder="1" applyAlignment="1" applyProtection="1">
      <alignment horizontal="left" vertical="justify"/>
      <protection locked="0"/>
    </xf>
    <xf numFmtId="0" fontId="8" fillId="7" borderId="94" xfId="0" applyFont="1" applyFill="1" applyBorder="1" applyAlignment="1" applyProtection="1">
      <alignment horizontal="left" vertical="justify"/>
      <protection locked="0"/>
    </xf>
    <xf numFmtId="0" fontId="8" fillId="7" borderId="95" xfId="0" applyFont="1" applyFill="1" applyBorder="1" applyAlignment="1" applyProtection="1">
      <alignment horizontal="left" vertical="justify"/>
      <protection locked="0"/>
    </xf>
    <xf numFmtId="0" fontId="8" fillId="8" borderId="96" xfId="0" applyFont="1" applyFill="1" applyBorder="1" applyAlignment="1" applyProtection="1">
      <alignment horizontal="left" vertical="center"/>
      <protection hidden="1"/>
    </xf>
    <xf numFmtId="0" fontId="8" fillId="8" borderId="12" xfId="0" applyFont="1" applyFill="1" applyBorder="1" applyAlignment="1" applyProtection="1">
      <alignment horizontal="left" vertical="center"/>
      <protection hidden="1"/>
    </xf>
    <xf numFmtId="0" fontId="8" fillId="8" borderId="97" xfId="0" applyFont="1" applyFill="1" applyBorder="1" applyAlignment="1" applyProtection="1">
      <alignment horizontal="left" vertical="center"/>
      <protection hidden="1"/>
    </xf>
    <xf numFmtId="0" fontId="8" fillId="7" borderId="21" xfId="0" applyFont="1" applyFill="1" applyBorder="1" applyAlignment="1" applyProtection="1">
      <alignment horizontal="left" vertical="justify"/>
      <protection locked="0" hidden="1"/>
    </xf>
    <xf numFmtId="0" fontId="8" fillId="7" borderId="22" xfId="0" applyFont="1" applyFill="1" applyBorder="1" applyAlignment="1" applyProtection="1">
      <alignment horizontal="left" vertical="justify"/>
      <protection locked="0" hidden="1"/>
    </xf>
    <xf numFmtId="0" fontId="8" fillId="7" borderId="23" xfId="0" applyFont="1" applyFill="1" applyBorder="1" applyAlignment="1" applyProtection="1">
      <alignment horizontal="left" vertical="justify"/>
      <protection locked="0" hidden="1"/>
    </xf>
    <xf numFmtId="0" fontId="8" fillId="7" borderId="21" xfId="0" applyFont="1" applyFill="1" applyBorder="1" applyAlignment="1" applyProtection="1">
      <alignment horizontal="left" vertical="center"/>
      <protection hidden="1"/>
    </xf>
    <xf numFmtId="0" fontId="8" fillId="7" borderId="22" xfId="0" applyFont="1" applyFill="1" applyBorder="1" applyAlignment="1" applyProtection="1">
      <alignment horizontal="left" vertical="center"/>
      <protection hidden="1"/>
    </xf>
    <xf numFmtId="0" fontId="8" fillId="7" borderId="23" xfId="0" applyFont="1" applyFill="1" applyBorder="1" applyAlignment="1" applyProtection="1">
      <alignment horizontal="left" vertical="center"/>
      <protection hidden="1"/>
    </xf>
    <xf numFmtId="0" fontId="7" fillId="7" borderId="21" xfId="0" applyFont="1" applyFill="1" applyBorder="1" applyAlignment="1" applyProtection="1">
      <alignment horizontal="left" vertical="center"/>
      <protection hidden="1"/>
    </xf>
    <xf numFmtId="0" fontId="7" fillId="7" borderId="22" xfId="0" applyFont="1" applyFill="1" applyBorder="1" applyAlignment="1" applyProtection="1">
      <alignment horizontal="left" vertical="center"/>
      <protection hidden="1"/>
    </xf>
    <xf numFmtId="0" fontId="7" fillId="7" borderId="23" xfId="0" applyFont="1" applyFill="1" applyBorder="1" applyAlignment="1" applyProtection="1">
      <alignment horizontal="left" vertical="center"/>
      <protection hidden="1"/>
    </xf>
    <xf numFmtId="0" fontId="8" fillId="9" borderId="21" xfId="0" quotePrefix="1" applyFont="1" applyFill="1" applyBorder="1" applyAlignment="1" applyProtection="1">
      <alignment horizontal="left" vertical="center"/>
      <protection hidden="1"/>
    </xf>
    <xf numFmtId="0" fontId="8" fillId="9" borderId="22" xfId="0" quotePrefix="1" applyFont="1" applyFill="1" applyBorder="1" applyAlignment="1" applyProtection="1">
      <alignment horizontal="left" vertical="center"/>
      <protection hidden="1"/>
    </xf>
    <xf numFmtId="0" fontId="8" fillId="9" borderId="23" xfId="0" quotePrefix="1" applyFont="1" applyFill="1" applyBorder="1" applyAlignment="1" applyProtection="1">
      <alignment horizontal="left" vertical="center"/>
      <protection hidden="1"/>
    </xf>
    <xf numFmtId="0" fontId="8" fillId="7" borderId="5" xfId="0" applyFont="1" applyFill="1" applyBorder="1" applyAlignment="1" applyProtection="1">
      <alignment horizontal="left" vertical="justify"/>
      <protection hidden="1"/>
    </xf>
    <xf numFmtId="0" fontId="8" fillId="8" borderId="15" xfId="0" applyFont="1" applyFill="1" applyBorder="1" applyAlignment="1" applyProtection="1">
      <alignment horizontal="left" vertical="center"/>
      <protection hidden="1"/>
    </xf>
    <xf numFmtId="0" fontId="8" fillId="8" borderId="16" xfId="0" applyFont="1" applyFill="1" applyBorder="1" applyAlignment="1" applyProtection="1">
      <alignment horizontal="left" vertical="center"/>
      <protection hidden="1"/>
    </xf>
    <xf numFmtId="0" fontId="8" fillId="8" borderId="29" xfId="0" applyFont="1" applyFill="1" applyBorder="1" applyAlignment="1" applyProtection="1">
      <alignment horizontal="left" vertical="center"/>
      <protection hidden="1"/>
    </xf>
    <xf numFmtId="165" fontId="8" fillId="9" borderId="31" xfId="1" applyNumberFormat="1" applyFont="1" applyFill="1" applyBorder="1" applyAlignment="1" applyProtection="1">
      <alignment horizontal="left" vertical="center"/>
      <protection hidden="1"/>
    </xf>
    <xf numFmtId="165" fontId="8" fillId="9" borderId="22" xfId="1" applyNumberFormat="1" applyFont="1" applyFill="1" applyBorder="1" applyAlignment="1" applyProtection="1">
      <alignment horizontal="left" vertical="center"/>
      <protection hidden="1"/>
    </xf>
    <xf numFmtId="0" fontId="8" fillId="7" borderId="8" xfId="0" applyFont="1" applyFill="1" applyBorder="1" applyAlignment="1" applyProtection="1">
      <alignment horizontal="left" vertical="center"/>
      <protection hidden="1"/>
    </xf>
    <xf numFmtId="0" fontId="8" fillId="7" borderId="5" xfId="0" applyFont="1" applyFill="1" applyBorder="1" applyAlignment="1" applyProtection="1">
      <alignment horizontal="left" vertical="center"/>
      <protection hidden="1"/>
    </xf>
    <xf numFmtId="0" fontId="8" fillId="7" borderId="6" xfId="0" applyFont="1" applyFill="1" applyBorder="1" applyAlignment="1" applyProtection="1">
      <alignment horizontal="left" vertical="center"/>
      <protection hidden="1"/>
    </xf>
    <xf numFmtId="0" fontId="7" fillId="7" borderId="28" xfId="0" applyFont="1" applyFill="1" applyBorder="1" applyAlignment="1" applyProtection="1">
      <alignment horizontal="left" vertical="center"/>
      <protection hidden="1"/>
    </xf>
    <xf numFmtId="0" fontId="7" fillId="7" borderId="16" xfId="0" applyFont="1" applyFill="1" applyBorder="1" applyAlignment="1" applyProtection="1">
      <alignment horizontal="left" vertical="center"/>
      <protection hidden="1"/>
    </xf>
    <xf numFmtId="0" fontId="7" fillId="7" borderId="29" xfId="0" applyFont="1" applyFill="1" applyBorder="1" applyAlignment="1" applyProtection="1">
      <alignment horizontal="left" vertical="center"/>
      <protection hidden="1"/>
    </xf>
    <xf numFmtId="0" fontId="7" fillId="0" borderId="0" xfId="0" applyNumberFormat="1" applyFont="1" applyFill="1" applyBorder="1" applyAlignment="1" applyProtection="1">
      <alignment horizontal="justify" vertical="top" wrapText="1"/>
      <protection hidden="1"/>
    </xf>
    <xf numFmtId="0" fontId="8" fillId="3" borderId="11" xfId="0" applyFont="1" applyFill="1" applyBorder="1" applyAlignment="1" applyProtection="1">
      <alignment horizontal="right" vertical="center"/>
      <protection hidden="1"/>
    </xf>
    <xf numFmtId="0" fontId="8" fillId="3" borderId="12" xfId="0" applyFont="1" applyFill="1" applyBorder="1" applyAlignment="1" applyProtection="1">
      <alignment horizontal="right" vertical="center"/>
      <protection hidden="1"/>
    </xf>
    <xf numFmtId="0" fontId="8" fillId="3" borderId="15" xfId="0" applyFont="1" applyFill="1" applyBorder="1" applyAlignment="1" applyProtection="1">
      <alignment horizontal="right" vertical="center"/>
      <protection hidden="1"/>
    </xf>
    <xf numFmtId="0" fontId="8" fillId="3" borderId="16" xfId="0" applyFont="1" applyFill="1" applyBorder="1" applyAlignment="1" applyProtection="1">
      <alignment horizontal="right" vertical="center"/>
      <protection hidden="1"/>
    </xf>
    <xf numFmtId="0" fontId="8" fillId="3" borderId="13" xfId="0" applyFont="1" applyFill="1" applyBorder="1" applyAlignment="1" applyProtection="1">
      <alignment horizontal="center" vertical="center"/>
      <protection locked="0"/>
    </xf>
    <xf numFmtId="0" fontId="8" fillId="3" borderId="14" xfId="0" applyFont="1" applyFill="1" applyBorder="1" applyAlignment="1" applyProtection="1">
      <alignment horizontal="center" vertical="center"/>
      <protection locked="0"/>
    </xf>
    <xf numFmtId="0" fontId="8" fillId="3" borderId="17" xfId="0" applyFont="1" applyFill="1" applyBorder="1" applyAlignment="1" applyProtection="1">
      <alignment horizontal="center" vertical="center"/>
      <protection locked="0"/>
    </xf>
    <xf numFmtId="0" fontId="8" fillId="3" borderId="18" xfId="0" applyFont="1" applyFill="1" applyBorder="1" applyAlignment="1" applyProtection="1">
      <alignment horizontal="center" vertical="center"/>
      <protection locked="0"/>
    </xf>
    <xf numFmtId="0" fontId="8" fillId="6" borderId="21" xfId="0" applyFont="1" applyFill="1" applyBorder="1" applyAlignment="1" applyProtection="1">
      <alignment horizontal="left" vertical="center"/>
      <protection hidden="1"/>
    </xf>
    <xf numFmtId="0" fontId="8" fillId="6" borderId="22" xfId="0" applyFont="1" applyFill="1" applyBorder="1" applyAlignment="1" applyProtection="1">
      <alignment horizontal="left" vertical="center"/>
      <protection hidden="1"/>
    </xf>
    <xf numFmtId="0" fontId="3" fillId="5" borderId="16" xfId="6" applyNumberFormat="1" applyFont="1" applyFill="1" applyBorder="1" applyAlignment="1" applyProtection="1">
      <alignment horizontal="justify" vertical="center" wrapText="1"/>
      <protection hidden="1"/>
    </xf>
    <xf numFmtId="0" fontId="3" fillId="5" borderId="29" xfId="6" applyNumberFormat="1" applyFont="1" applyFill="1" applyBorder="1" applyAlignment="1" applyProtection="1">
      <alignment horizontal="justify" vertical="center" wrapText="1"/>
      <protection hidden="1"/>
    </xf>
    <xf numFmtId="167" fontId="7" fillId="3" borderId="107" xfId="1" applyNumberFormat="1" applyFont="1" applyFill="1" applyBorder="1" applyAlignment="1" applyProtection="1">
      <alignment horizontal="center" vertical="center"/>
      <protection locked="0" hidden="1"/>
    </xf>
    <xf numFmtId="167" fontId="7" fillId="3" borderId="108" xfId="1" applyNumberFormat="1" applyFont="1" applyFill="1" applyBorder="1" applyAlignment="1" applyProtection="1">
      <alignment horizontal="center" vertical="center"/>
      <protection locked="0" hidden="1"/>
    </xf>
    <xf numFmtId="167" fontId="7" fillId="3" borderId="109" xfId="1" applyNumberFormat="1" applyFont="1" applyFill="1" applyBorder="1" applyAlignment="1" applyProtection="1">
      <alignment horizontal="center" vertical="center"/>
      <protection locked="0" hidden="1"/>
    </xf>
    <xf numFmtId="14" fontId="6" fillId="2" borderId="1" xfId="0" applyNumberFormat="1" applyFont="1" applyFill="1" applyBorder="1" applyAlignment="1" applyProtection="1">
      <alignment horizontal="center" vertical="center" wrapText="1"/>
      <protection locked="0"/>
    </xf>
    <xf numFmtId="14" fontId="6" fillId="2" borderId="2" xfId="0" applyNumberFormat="1" applyFont="1" applyFill="1" applyBorder="1" applyAlignment="1" applyProtection="1">
      <alignment horizontal="center" vertical="center" wrapText="1"/>
      <protection locked="0"/>
    </xf>
    <xf numFmtId="0" fontId="8" fillId="3" borderId="85" xfId="0" applyFont="1" applyFill="1" applyBorder="1" applyAlignment="1" applyProtection="1">
      <alignment horizontal="center" vertical="center"/>
      <protection locked="0"/>
    </xf>
    <xf numFmtId="0" fontId="8" fillId="3" borderId="86" xfId="0" applyFont="1" applyFill="1" applyBorder="1" applyAlignment="1" applyProtection="1">
      <alignment horizontal="center" vertical="center"/>
      <protection locked="0"/>
    </xf>
    <xf numFmtId="14" fontId="8" fillId="4" borderId="8" xfId="0" applyNumberFormat="1" applyFont="1" applyFill="1" applyBorder="1" applyAlignment="1" applyProtection="1">
      <alignment horizontal="center" vertical="center"/>
      <protection locked="0"/>
    </xf>
    <xf numFmtId="14" fontId="8" fillId="4" borderId="5" xfId="0" applyNumberFormat="1" applyFont="1" applyFill="1" applyBorder="1" applyAlignment="1" applyProtection="1">
      <alignment horizontal="center" vertical="center"/>
      <protection locked="0"/>
    </xf>
    <xf numFmtId="0" fontId="8" fillId="3" borderId="9" xfId="0" applyFont="1" applyFill="1" applyBorder="1" applyAlignment="1" applyProtection="1">
      <alignment horizontal="right" vertical="center"/>
      <protection hidden="1"/>
    </xf>
    <xf numFmtId="0" fontId="8" fillId="3" borderId="3" xfId="0" applyFont="1" applyFill="1" applyBorder="1" applyAlignment="1" applyProtection="1">
      <alignment horizontal="right" vertical="center"/>
      <protection hidden="1"/>
    </xf>
    <xf numFmtId="14" fontId="8" fillId="3" borderId="85" xfId="0" applyNumberFormat="1" applyFont="1" applyFill="1" applyBorder="1" applyAlignment="1" applyProtection="1">
      <alignment horizontal="left" vertical="center"/>
      <protection hidden="1"/>
    </xf>
    <xf numFmtId="14" fontId="8" fillId="3" borderId="86" xfId="0" applyNumberFormat="1" applyFont="1" applyFill="1" applyBorder="1" applyAlignment="1" applyProtection="1">
      <alignment horizontal="left" vertical="center"/>
      <protection hidden="1"/>
    </xf>
    <xf numFmtId="0" fontId="8" fillId="3" borderId="3" xfId="6" applyFont="1" applyFill="1" applyBorder="1" applyAlignment="1" applyProtection="1">
      <alignment horizontal="center" vertical="center"/>
      <protection hidden="1"/>
    </xf>
    <xf numFmtId="0" fontId="8" fillId="3" borderId="4" xfId="6" applyFont="1" applyFill="1" applyBorder="1" applyAlignment="1" applyProtection="1">
      <alignment horizontal="center" vertical="center"/>
      <protection hidden="1"/>
    </xf>
    <xf numFmtId="0" fontId="23" fillId="7" borderId="78" xfId="0" applyFont="1" applyFill="1" applyBorder="1" applyAlignment="1" applyProtection="1">
      <alignment horizontal="left" vertical="center" wrapText="1"/>
    </xf>
    <xf numFmtId="0" fontId="23" fillId="7" borderId="0" xfId="0" applyFont="1" applyFill="1" applyBorder="1" applyAlignment="1" applyProtection="1">
      <alignment horizontal="left" vertical="center" wrapText="1"/>
    </xf>
    <xf numFmtId="0" fontId="23" fillId="7" borderId="61" xfId="0" applyFont="1" applyFill="1" applyBorder="1" applyAlignment="1" applyProtection="1">
      <alignment horizontal="left" vertical="center" wrapText="1"/>
    </xf>
    <xf numFmtId="4" fontId="2" fillId="12" borderId="54" xfId="0" applyNumberFormat="1" applyFont="1" applyFill="1" applyBorder="1" applyAlignment="1" applyProtection="1">
      <alignment horizontal="left" vertical="center"/>
      <protection locked="0"/>
    </xf>
    <xf numFmtId="4" fontId="2" fillId="12" borderId="53" xfId="0" applyNumberFormat="1" applyFont="1" applyFill="1" applyBorder="1" applyAlignment="1" applyProtection="1">
      <alignment horizontal="left" vertical="center"/>
      <protection locked="0"/>
    </xf>
    <xf numFmtId="4" fontId="2" fillId="12" borderId="82" xfId="0" applyNumberFormat="1" applyFont="1" applyFill="1" applyBorder="1" applyAlignment="1" applyProtection="1">
      <alignment horizontal="left" vertical="center"/>
      <protection locked="0"/>
    </xf>
    <xf numFmtId="0" fontId="25" fillId="7" borderId="60" xfId="0" applyFont="1" applyFill="1" applyBorder="1" applyAlignment="1" applyProtection="1">
      <alignment horizontal="left" vertical="center"/>
    </xf>
    <xf numFmtId="0" fontId="25" fillId="7" borderId="0" xfId="0" applyFont="1" applyFill="1" applyBorder="1" applyAlignment="1" applyProtection="1">
      <alignment horizontal="left" vertical="center"/>
    </xf>
    <xf numFmtId="0" fontId="3" fillId="12" borderId="52" xfId="0" applyFont="1" applyFill="1" applyBorder="1" applyAlignment="1" applyProtection="1">
      <alignment horizontal="center" vertical="center"/>
    </xf>
    <xf numFmtId="0" fontId="3" fillId="12" borderId="51" xfId="0" applyFont="1" applyFill="1" applyBorder="1" applyAlignment="1" applyProtection="1">
      <alignment horizontal="center" vertical="center"/>
    </xf>
    <xf numFmtId="0" fontId="3" fillId="12" borderId="50" xfId="0" applyFont="1" applyFill="1" applyBorder="1" applyAlignment="1" applyProtection="1">
      <alignment horizontal="center" vertical="center"/>
    </xf>
    <xf numFmtId="4" fontId="2" fillId="12" borderId="49" xfId="0" applyNumberFormat="1" applyFont="1" applyFill="1" applyBorder="1" applyAlignment="1" applyProtection="1">
      <alignment horizontal="center" vertical="center"/>
      <protection locked="0"/>
    </xf>
    <xf numFmtId="4" fontId="2" fillId="12" borderId="48" xfId="0" applyNumberFormat="1" applyFont="1" applyFill="1" applyBorder="1" applyAlignment="1" applyProtection="1">
      <alignment horizontal="center" vertical="center"/>
      <protection locked="0"/>
    </xf>
    <xf numFmtId="4" fontId="2" fillId="12" borderId="47" xfId="0" applyNumberFormat="1" applyFont="1" applyFill="1" applyBorder="1" applyAlignment="1" applyProtection="1">
      <alignment horizontal="center" vertical="center"/>
      <protection locked="0"/>
    </xf>
    <xf numFmtId="0" fontId="2" fillId="7" borderId="60" xfId="0" applyFont="1" applyFill="1" applyBorder="1" applyAlignment="1" applyProtection="1">
      <alignment horizontal="left" vertical="center"/>
    </xf>
    <xf numFmtId="0" fontId="2" fillId="7" borderId="0" xfId="0" applyFont="1" applyFill="1" applyBorder="1" applyAlignment="1" applyProtection="1">
      <alignment horizontal="left" vertical="center"/>
    </xf>
    <xf numFmtId="0" fontId="2" fillId="7" borderId="53" xfId="0" applyFont="1" applyFill="1" applyBorder="1" applyAlignment="1" applyProtection="1">
      <alignment horizontal="center" vertical="center"/>
    </xf>
    <xf numFmtId="0" fontId="2" fillId="7" borderId="0" xfId="0" applyFont="1" applyFill="1" applyBorder="1" applyAlignment="1" applyProtection="1">
      <alignment horizontal="center" vertical="center"/>
    </xf>
    <xf numFmtId="0" fontId="3" fillId="12" borderId="52" xfId="0" applyFont="1" applyFill="1" applyBorder="1" applyAlignment="1" applyProtection="1">
      <alignment horizontal="left" vertical="center"/>
    </xf>
    <xf numFmtId="0" fontId="3" fillId="12" borderId="50" xfId="0" applyFont="1" applyFill="1" applyBorder="1" applyAlignment="1" applyProtection="1">
      <alignment horizontal="left" vertical="center"/>
    </xf>
    <xf numFmtId="0" fontId="24" fillId="7" borderId="0" xfId="0" applyFont="1" applyFill="1" applyBorder="1" applyAlignment="1" applyProtection="1">
      <alignment horizontal="left" vertical="center" wrapText="1"/>
    </xf>
    <xf numFmtId="14" fontId="2" fillId="12" borderId="49" xfId="0" applyNumberFormat="1" applyFont="1" applyFill="1" applyBorder="1" applyAlignment="1" applyProtection="1">
      <alignment horizontal="left" vertical="center" wrapText="1"/>
      <protection locked="0"/>
    </xf>
    <xf numFmtId="0" fontId="2" fillId="12" borderId="48" xfId="0" applyFont="1" applyFill="1" applyBorder="1" applyAlignment="1" applyProtection="1">
      <alignment horizontal="left" vertical="center" wrapText="1"/>
      <protection locked="0"/>
    </xf>
    <xf numFmtId="0" fontId="2" fillId="12" borderId="47" xfId="0" applyFont="1" applyFill="1" applyBorder="1" applyAlignment="1" applyProtection="1">
      <alignment horizontal="left" vertical="center" wrapText="1"/>
      <protection locked="0"/>
    </xf>
    <xf numFmtId="0" fontId="26" fillId="12" borderId="52" xfId="0" applyFont="1" applyFill="1" applyBorder="1" applyAlignment="1" applyProtection="1">
      <alignment horizontal="center" vertical="center"/>
    </xf>
    <xf numFmtId="0" fontId="26" fillId="12" borderId="51" xfId="0" applyFont="1" applyFill="1" applyBorder="1" applyAlignment="1" applyProtection="1">
      <alignment horizontal="center" vertical="center"/>
    </xf>
    <xf numFmtId="0" fontId="26" fillId="12" borderId="50" xfId="0" applyFont="1" applyFill="1" applyBorder="1" applyAlignment="1" applyProtection="1">
      <alignment horizontal="center" vertical="center"/>
    </xf>
    <xf numFmtId="14" fontId="2" fillId="12" borderId="49" xfId="0" applyNumberFormat="1" applyFont="1" applyFill="1" applyBorder="1" applyAlignment="1" applyProtection="1">
      <alignment horizontal="left" vertical="center"/>
      <protection locked="0"/>
    </xf>
    <xf numFmtId="14" fontId="2" fillId="12" borderId="48" xfId="0" applyNumberFormat="1" applyFont="1" applyFill="1" applyBorder="1" applyAlignment="1" applyProtection="1">
      <alignment horizontal="left" vertical="center"/>
      <protection locked="0"/>
    </xf>
    <xf numFmtId="14" fontId="2" fillId="12" borderId="47" xfId="0" applyNumberFormat="1" applyFont="1" applyFill="1" applyBorder="1" applyAlignment="1" applyProtection="1">
      <alignment horizontal="left" vertical="center"/>
      <protection locked="0"/>
    </xf>
    <xf numFmtId="0" fontId="3" fillId="12" borderId="51" xfId="0" applyFont="1" applyFill="1" applyBorder="1" applyAlignment="1" applyProtection="1">
      <alignment horizontal="left" vertical="center"/>
    </xf>
    <xf numFmtId="0" fontId="3" fillId="12" borderId="52" xfId="0" applyFont="1" applyFill="1" applyBorder="1" applyAlignment="1" applyProtection="1">
      <alignment horizontal="right" vertical="center"/>
    </xf>
    <xf numFmtId="0" fontId="3" fillId="12" borderId="51" xfId="0" applyFont="1" applyFill="1" applyBorder="1" applyAlignment="1" applyProtection="1">
      <alignment horizontal="right" vertical="center"/>
    </xf>
    <xf numFmtId="0" fontId="3" fillId="12" borderId="50" xfId="0" applyFont="1" applyFill="1" applyBorder="1" applyAlignment="1" applyProtection="1">
      <alignment horizontal="right" vertical="center"/>
    </xf>
    <xf numFmtId="0" fontId="2" fillId="12" borderId="49" xfId="0" applyFont="1" applyFill="1" applyBorder="1" applyAlignment="1" applyProtection="1">
      <alignment horizontal="center" vertical="center"/>
      <protection locked="0"/>
    </xf>
    <xf numFmtId="0" fontId="2" fillId="12" borderId="48" xfId="0" applyFont="1" applyFill="1" applyBorder="1" applyAlignment="1" applyProtection="1">
      <alignment horizontal="center" vertical="center"/>
      <protection locked="0"/>
    </xf>
    <xf numFmtId="0" fontId="2" fillId="12" borderId="47" xfId="0" applyFont="1" applyFill="1" applyBorder="1" applyAlignment="1" applyProtection="1">
      <alignment horizontal="center" vertical="center"/>
      <protection locked="0"/>
    </xf>
    <xf numFmtId="0" fontId="28" fillId="7" borderId="0" xfId="0" applyFont="1" applyFill="1" applyBorder="1" applyAlignment="1" applyProtection="1">
      <alignment horizontal="right" vertical="center"/>
    </xf>
    <xf numFmtId="4" fontId="2" fillId="12" borderId="49" xfId="0" applyNumberFormat="1" applyFont="1" applyFill="1" applyBorder="1" applyAlignment="1" applyProtection="1">
      <alignment horizontal="left" vertical="center"/>
      <protection locked="0"/>
    </xf>
    <xf numFmtId="4" fontId="2" fillId="12" borderId="48" xfId="0" applyNumberFormat="1" applyFont="1" applyFill="1" applyBorder="1" applyAlignment="1" applyProtection="1">
      <alignment horizontal="left" vertical="center"/>
      <protection locked="0"/>
    </xf>
    <xf numFmtId="4" fontId="2" fillId="12" borderId="47" xfId="0" applyNumberFormat="1" applyFont="1" applyFill="1" applyBorder="1" applyAlignment="1" applyProtection="1">
      <alignment horizontal="left" vertical="center"/>
      <protection locked="0"/>
    </xf>
    <xf numFmtId="0" fontId="3" fillId="14" borderId="52" xfId="0" applyFont="1" applyFill="1" applyBorder="1" applyAlignment="1" applyProtection="1">
      <alignment horizontal="center" vertical="center"/>
    </xf>
    <xf numFmtId="0" fontId="3" fillId="14" borderId="51" xfId="0" applyFont="1" applyFill="1" applyBorder="1" applyAlignment="1" applyProtection="1">
      <alignment horizontal="center" vertical="center"/>
    </xf>
    <xf numFmtId="0" fontId="3" fillId="14" borderId="50" xfId="0" applyFont="1" applyFill="1" applyBorder="1" applyAlignment="1" applyProtection="1">
      <alignment horizontal="center" vertical="center"/>
    </xf>
    <xf numFmtId="4" fontId="2" fillId="12" borderId="83" xfId="0" applyNumberFormat="1" applyFont="1" applyFill="1" applyBorder="1" applyAlignment="1" applyProtection="1">
      <alignment horizontal="center" vertical="center"/>
      <protection locked="0"/>
    </xf>
    <xf numFmtId="0" fontId="2" fillId="7" borderId="61" xfId="0" applyFont="1" applyFill="1" applyBorder="1" applyAlignment="1" applyProtection="1">
      <alignment horizontal="left" vertical="center"/>
    </xf>
    <xf numFmtId="4" fontId="2" fillId="12" borderId="80" xfId="0" applyNumberFormat="1" applyFont="1" applyFill="1" applyBorder="1" applyAlignment="1" applyProtection="1">
      <alignment horizontal="center" vertical="center"/>
      <protection locked="0"/>
    </xf>
    <xf numFmtId="4" fontId="2" fillId="12" borderId="80" xfId="0" applyNumberFormat="1" applyFont="1" applyFill="1" applyBorder="1" applyAlignment="1" applyProtection="1">
      <alignment horizontal="center" vertical="center"/>
    </xf>
    <xf numFmtId="4" fontId="2" fillId="12" borderId="79" xfId="0" applyNumberFormat="1" applyFont="1" applyFill="1" applyBorder="1" applyAlignment="1" applyProtection="1">
      <alignment horizontal="center" vertical="center"/>
    </xf>
    <xf numFmtId="4" fontId="2" fillId="12" borderId="49" xfId="0" applyNumberFormat="1" applyFont="1" applyFill="1" applyBorder="1" applyAlignment="1" applyProtection="1">
      <alignment horizontal="center" vertical="center"/>
    </xf>
    <xf numFmtId="4" fontId="2" fillId="12" borderId="48" xfId="0" applyNumberFormat="1" applyFont="1" applyFill="1" applyBorder="1" applyAlignment="1" applyProtection="1">
      <alignment horizontal="center" vertical="center"/>
    </xf>
    <xf numFmtId="4" fontId="2" fillId="12" borderId="47" xfId="0" applyNumberFormat="1" applyFont="1" applyFill="1" applyBorder="1" applyAlignment="1" applyProtection="1">
      <alignment horizontal="center" vertical="center"/>
    </xf>
    <xf numFmtId="14" fontId="2" fillId="12" borderId="49" xfId="0" applyNumberFormat="1" applyFont="1" applyFill="1" applyBorder="1" applyAlignment="1" applyProtection="1">
      <alignment horizontal="center" vertical="center"/>
    </xf>
    <xf numFmtId="14" fontId="2" fillId="12" borderId="48" xfId="0" applyNumberFormat="1" applyFont="1" applyFill="1" applyBorder="1" applyAlignment="1" applyProtection="1">
      <alignment horizontal="center" vertical="center"/>
    </xf>
    <xf numFmtId="14" fontId="2" fillId="12" borderId="47" xfId="0" applyNumberFormat="1" applyFont="1" applyFill="1" applyBorder="1" applyAlignment="1" applyProtection="1">
      <alignment horizontal="center" vertical="center"/>
    </xf>
    <xf numFmtId="4" fontId="4" fillId="12" borderId="49" xfId="0" applyNumberFormat="1" applyFont="1" applyFill="1" applyBorder="1" applyAlignment="1" applyProtection="1">
      <alignment horizontal="center" vertical="center"/>
      <protection locked="0"/>
    </xf>
    <xf numFmtId="4" fontId="4" fillId="12" borderId="48" xfId="0" applyNumberFormat="1" applyFont="1" applyFill="1" applyBorder="1" applyAlignment="1" applyProtection="1">
      <alignment horizontal="center" vertical="center"/>
      <protection locked="0"/>
    </xf>
    <xf numFmtId="4" fontId="4" fillId="12" borderId="47" xfId="0" applyNumberFormat="1" applyFont="1" applyFill="1" applyBorder="1" applyAlignment="1" applyProtection="1">
      <alignment horizontal="center" vertical="center"/>
      <protection locked="0"/>
    </xf>
    <xf numFmtId="0" fontId="27" fillId="7" borderId="78" xfId="0" applyFont="1" applyFill="1" applyBorder="1" applyAlignment="1" applyProtection="1">
      <alignment horizontal="left" vertical="center" wrapText="1"/>
    </xf>
    <xf numFmtId="0" fontId="27" fillId="7" borderId="0" xfId="0" applyFont="1" applyFill="1" applyBorder="1" applyAlignment="1" applyProtection="1">
      <alignment horizontal="left" vertical="center" wrapText="1"/>
    </xf>
    <xf numFmtId="0" fontId="27" fillId="7" borderId="61" xfId="0" applyFont="1" applyFill="1" applyBorder="1" applyAlignment="1" applyProtection="1">
      <alignment horizontal="left" vertical="center" wrapText="1"/>
    </xf>
    <xf numFmtId="4" fontId="2" fillId="12" borderId="49" xfId="0" applyNumberFormat="1" applyFont="1" applyFill="1" applyBorder="1" applyAlignment="1" applyProtection="1">
      <alignment horizontal="left" vertical="center" wrapText="1"/>
      <protection locked="0"/>
    </xf>
    <xf numFmtId="4" fontId="2" fillId="12" borderId="48" xfId="0" applyNumberFormat="1" applyFont="1" applyFill="1" applyBorder="1" applyAlignment="1" applyProtection="1">
      <alignment horizontal="left" vertical="center" wrapText="1"/>
      <protection locked="0"/>
    </xf>
    <xf numFmtId="4" fontId="2" fillId="12" borderId="47" xfId="0" applyNumberFormat="1" applyFont="1" applyFill="1" applyBorder="1" applyAlignment="1" applyProtection="1">
      <alignment horizontal="left" vertical="center" wrapText="1"/>
      <protection locked="0"/>
    </xf>
    <xf numFmtId="0" fontId="26" fillId="12" borderId="11" xfId="0" applyFont="1" applyFill="1" applyBorder="1" applyAlignment="1" applyProtection="1">
      <alignment horizontal="center" vertical="center"/>
    </xf>
    <xf numFmtId="0" fontId="26" fillId="12" borderId="12" xfId="0" applyFont="1" applyFill="1" applyBorder="1" applyAlignment="1" applyProtection="1">
      <alignment horizontal="center" vertical="center"/>
    </xf>
    <xf numFmtId="0" fontId="26" fillId="12" borderId="77" xfId="0" applyFont="1" applyFill="1" applyBorder="1" applyAlignment="1" applyProtection="1">
      <alignment horizontal="center" vertical="center"/>
    </xf>
    <xf numFmtId="0" fontId="4" fillId="7" borderId="59" xfId="0" applyFont="1" applyFill="1" applyBorder="1" applyAlignment="1" applyProtection="1">
      <alignment horizontal="center" vertical="center" wrapText="1"/>
    </xf>
    <xf numFmtId="0" fontId="4" fillId="7" borderId="58" xfId="0" applyFont="1" applyFill="1" applyBorder="1" applyAlignment="1" applyProtection="1">
      <alignment horizontal="center" vertical="center" wrapText="1"/>
    </xf>
    <xf numFmtId="0" fontId="2" fillId="12" borderId="52" xfId="0" applyFont="1" applyFill="1" applyBorder="1" applyAlignment="1" applyProtection="1">
      <alignment horizontal="center" vertical="center"/>
    </xf>
    <xf numFmtId="0" fontId="2" fillId="12" borderId="51" xfId="0" applyFont="1" applyFill="1" applyBorder="1" applyAlignment="1" applyProtection="1">
      <alignment horizontal="center" vertical="center"/>
    </xf>
    <xf numFmtId="0" fontId="2" fillId="12" borderId="50" xfId="0" applyFont="1" applyFill="1" applyBorder="1" applyAlignment="1" applyProtection="1">
      <alignment horizontal="center" vertical="center"/>
    </xf>
    <xf numFmtId="4" fontId="2" fillId="11" borderId="70" xfId="0" applyNumberFormat="1" applyFont="1" applyFill="1" applyBorder="1" applyAlignment="1" applyProtection="1">
      <alignment horizontal="center" vertical="center"/>
      <protection locked="0"/>
    </xf>
    <xf numFmtId="4" fontId="2" fillId="11" borderId="69" xfId="0" applyNumberFormat="1" applyFont="1" applyFill="1" applyBorder="1" applyAlignment="1" applyProtection="1">
      <alignment horizontal="center" vertical="center"/>
      <protection locked="0"/>
    </xf>
    <xf numFmtId="4" fontId="2" fillId="11" borderId="68" xfId="0" applyNumberFormat="1" applyFont="1" applyFill="1" applyBorder="1" applyAlignment="1" applyProtection="1">
      <alignment horizontal="center" vertical="center"/>
      <protection locked="0"/>
    </xf>
    <xf numFmtId="4" fontId="2" fillId="11" borderId="67" xfId="0" applyNumberFormat="1" applyFont="1" applyFill="1" applyBorder="1" applyAlignment="1" applyProtection="1">
      <alignment horizontal="center" vertical="center"/>
      <protection locked="0"/>
    </xf>
    <xf numFmtId="4" fontId="2" fillId="11" borderId="66" xfId="0" applyNumberFormat="1" applyFont="1" applyFill="1" applyBorder="1" applyAlignment="1" applyProtection="1">
      <alignment horizontal="center" vertical="center"/>
      <protection locked="0"/>
    </xf>
    <xf numFmtId="4" fontId="2" fillId="11" borderId="65" xfId="0" applyNumberFormat="1" applyFont="1" applyFill="1" applyBorder="1" applyAlignment="1" applyProtection="1">
      <alignment horizontal="center" vertical="center"/>
      <protection locked="0"/>
    </xf>
    <xf numFmtId="4" fontId="2" fillId="12" borderId="52" xfId="0" applyNumberFormat="1" applyFont="1" applyFill="1" applyBorder="1" applyAlignment="1" applyProtection="1">
      <alignment horizontal="center" vertical="center"/>
    </xf>
    <xf numFmtId="4" fontId="2" fillId="12" borderId="51" xfId="0" applyNumberFormat="1" applyFont="1" applyFill="1" applyBorder="1" applyAlignment="1" applyProtection="1">
      <alignment horizontal="center" vertical="center"/>
    </xf>
    <xf numFmtId="4" fontId="2" fillId="12" borderId="50" xfId="0" applyNumberFormat="1" applyFont="1" applyFill="1" applyBorder="1" applyAlignment="1" applyProtection="1">
      <alignment horizontal="center" vertical="center"/>
    </xf>
    <xf numFmtId="4" fontId="2" fillId="11" borderId="73" xfId="0" applyNumberFormat="1" applyFont="1" applyFill="1" applyBorder="1" applyAlignment="1" applyProtection="1">
      <alignment horizontal="center" vertical="center"/>
      <protection locked="0"/>
    </xf>
    <xf numFmtId="4" fontId="2" fillId="11" borderId="72" xfId="0" applyNumberFormat="1" applyFont="1" applyFill="1" applyBorder="1" applyAlignment="1" applyProtection="1">
      <alignment horizontal="center" vertical="center"/>
      <protection locked="0"/>
    </xf>
    <xf numFmtId="4" fontId="2" fillId="11" borderId="71" xfId="0" applyNumberFormat="1" applyFont="1" applyFill="1" applyBorder="1" applyAlignment="1" applyProtection="1">
      <alignment horizontal="center" vertical="center"/>
      <protection locked="0"/>
    </xf>
    <xf numFmtId="4" fontId="2" fillId="12" borderId="64" xfId="0" applyNumberFormat="1" applyFont="1" applyFill="1" applyBorder="1" applyAlignment="1" applyProtection="1">
      <alignment horizontal="center" vertical="center"/>
    </xf>
    <xf numFmtId="4" fontId="2" fillId="12" borderId="63" xfId="0" applyNumberFormat="1" applyFont="1" applyFill="1" applyBorder="1" applyAlignment="1" applyProtection="1">
      <alignment horizontal="center" vertical="center"/>
    </xf>
    <xf numFmtId="4" fontId="2" fillId="12" borderId="62" xfId="0" applyNumberFormat="1" applyFont="1" applyFill="1" applyBorder="1" applyAlignment="1" applyProtection="1">
      <alignment horizontal="center" vertical="center"/>
    </xf>
    <xf numFmtId="0" fontId="3" fillId="7" borderId="60" xfId="0" applyFont="1" applyFill="1" applyBorder="1" applyAlignment="1" applyProtection="1">
      <alignment horizontal="left" vertical="center"/>
    </xf>
    <xf numFmtId="0" fontId="3" fillId="7" borderId="0" xfId="0" applyFont="1" applyFill="1" applyBorder="1" applyAlignment="1" applyProtection="1">
      <alignment horizontal="left" vertical="center"/>
    </xf>
    <xf numFmtId="0" fontId="2" fillId="7" borderId="59" xfId="0" applyFont="1" applyFill="1" applyBorder="1" applyAlignment="1" applyProtection="1">
      <alignment horizontal="center" vertical="center"/>
    </xf>
    <xf numFmtId="0" fontId="41" fillId="0" borderId="0" xfId="0" applyNumberFormat="1" applyFont="1" applyFill="1" applyBorder="1" applyAlignment="1" applyProtection="1">
      <alignment horizontal="center" vertical="center" wrapText="1"/>
      <protection hidden="1"/>
    </xf>
  </cellXfs>
  <cellStyles count="9">
    <cellStyle name="Millares" xfId="1" builtinId="3"/>
    <cellStyle name="Millares 3" xfId="7"/>
    <cellStyle name="Normal" xfId="0" builtinId="0"/>
    <cellStyle name="Normal 2" xfId="5"/>
    <cellStyle name="Normal 2 2" xfId="3"/>
    <cellStyle name="Normal 5" xfId="6"/>
    <cellStyle name="Porcentaje" xfId="2" builtinId="5"/>
    <cellStyle name="Porcentaje 2" xfId="4"/>
    <cellStyle name="Título" xfId="8" builtinId="15"/>
  </cellStyles>
  <dxfs count="10">
    <dxf>
      <font>
        <b/>
        <i val="0"/>
        <color rgb="FFC00000"/>
      </font>
    </dxf>
    <dxf>
      <font>
        <b/>
        <i val="0"/>
        <color rgb="FFC00000"/>
      </font>
    </dxf>
    <dxf>
      <font>
        <b/>
        <i val="0"/>
        <color rgb="FFC00000"/>
      </font>
    </dxf>
    <dxf>
      <font>
        <color rgb="FFFF0000"/>
      </font>
    </dxf>
    <dxf>
      <font>
        <b/>
        <i val="0"/>
        <color rgb="FFC00000"/>
      </font>
    </dxf>
    <dxf>
      <font>
        <b/>
        <i val="0"/>
        <color rgb="FFC00000"/>
      </font>
    </dxf>
    <dxf>
      <font>
        <b/>
        <i val="0"/>
        <color rgb="FFC00000"/>
      </font>
    </dxf>
    <dxf>
      <font>
        <b/>
        <i val="0"/>
        <color rgb="FFC00000"/>
      </font>
    </dxf>
    <dxf>
      <font>
        <b/>
        <i val="0"/>
        <color rgb="FFC00000"/>
      </font>
    </dxf>
    <dxf>
      <font>
        <color rgb="FFFF0000"/>
      </font>
    </dxf>
  </dxfs>
  <tableStyles count="0" defaultTableStyle="TableStyleMedium2" defaultPivotStyle="PivotStyleLight16"/>
  <colors>
    <mruColors>
      <color rgb="FFFFFFFF"/>
      <color rgb="FFFCE4D6"/>
      <color rgb="FFFFF3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xdr:row>
      <xdr:rowOff>133350</xdr:rowOff>
    </xdr:from>
    <xdr:to>
      <xdr:col>6</xdr:col>
      <xdr:colOff>314325</xdr:colOff>
      <xdr:row>3</xdr:row>
      <xdr:rowOff>238125</xdr:rowOff>
    </xdr:to>
    <xdr:pic>
      <xdr:nvPicPr>
        <xdr:cNvPr id="3" name="2 Imagen" descr="Bandes Uruguay Logo.JPG"/>
        <xdr:cNvPicPr>
          <a:picLocks noChangeAspect="1"/>
        </xdr:cNvPicPr>
      </xdr:nvPicPr>
      <xdr:blipFill>
        <a:blip xmlns:r="http://schemas.openxmlformats.org/officeDocument/2006/relationships" r:embed="rId1" cstate="print"/>
        <a:srcRect/>
        <a:stretch>
          <a:fillRect/>
        </a:stretch>
      </xdr:blipFill>
      <xdr:spPr bwMode="auto">
        <a:xfrm>
          <a:off x="371475" y="133350"/>
          <a:ext cx="1885950" cy="866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133350</xdr:rowOff>
    </xdr:from>
    <xdr:to>
      <xdr:col>1</xdr:col>
      <xdr:colOff>2152650</xdr:colOff>
      <xdr:row>0</xdr:row>
      <xdr:rowOff>981075</xdr:rowOff>
    </xdr:to>
    <xdr:pic>
      <xdr:nvPicPr>
        <xdr:cNvPr id="2" name="2 Imagen" descr="Bandes Uruguay Logo.JPG"/>
        <xdr:cNvPicPr>
          <a:picLocks noChangeAspect="1"/>
        </xdr:cNvPicPr>
      </xdr:nvPicPr>
      <xdr:blipFill>
        <a:blip xmlns:r="http://schemas.openxmlformats.org/officeDocument/2006/relationships" r:embed="rId1" cstate="print"/>
        <a:srcRect/>
        <a:stretch>
          <a:fillRect/>
        </a:stretch>
      </xdr:blipFill>
      <xdr:spPr bwMode="auto">
        <a:xfrm>
          <a:off x="800100" y="133350"/>
          <a:ext cx="2114550" cy="8477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23255</xdr:colOff>
      <xdr:row>0</xdr:row>
      <xdr:rowOff>14654</xdr:rowOff>
    </xdr:from>
    <xdr:to>
      <xdr:col>1</xdr:col>
      <xdr:colOff>1343477</xdr:colOff>
      <xdr:row>0</xdr:row>
      <xdr:rowOff>626654</xdr:rowOff>
    </xdr:to>
    <xdr:pic>
      <xdr:nvPicPr>
        <xdr:cNvPr id="2" name="Imagen 1"/>
        <xdr:cNvPicPr>
          <a:picLocks noChangeAspect="1"/>
        </xdr:cNvPicPr>
      </xdr:nvPicPr>
      <xdr:blipFill>
        <a:blip xmlns:r="http://schemas.openxmlformats.org/officeDocument/2006/relationships" r:embed="rId1" cstate="print">
          <a:clrChange>
            <a:clrFrom>
              <a:srgbClr val="FFFFFD"/>
            </a:clrFrom>
            <a:clrTo>
              <a:srgbClr val="FFFFFD">
                <a:alpha val="0"/>
              </a:srgbClr>
            </a:clrTo>
          </a:clrChange>
          <a:extLst>
            <a:ext uri="{28A0092B-C50C-407E-A947-70E740481C1C}">
              <a14:useLocalDpi xmlns:a14="http://schemas.microsoft.com/office/drawing/2010/main" val="0"/>
            </a:ext>
          </a:extLst>
        </a:blip>
        <a:stretch>
          <a:fillRect/>
        </a:stretch>
      </xdr:blipFill>
      <xdr:spPr>
        <a:xfrm>
          <a:off x="23255" y="14654"/>
          <a:ext cx="1393491" cy="612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Rodrigo%20Miranda\FF\FRL1042-03%20-%20Flujo%20de%20Fondos\Analisis%20ff%20V%20%20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silva/AppData/Local/Microsoft/Windows/Temporary%20Internet%20Files/Content.Outlook/7W1Q0U5W/FRL1067%20-%20Inf%20%20Circunst%20Estudio%20Cr&#233;d%20Empresa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agonzale/Configuraci&#243;n%20local/Archivos%20temporales%20de%20Internet/Content.Outlook/AOL1TEHA/FRL1009-03%20-%20Indice%20de%20Recuperacion%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mer Inicio"/>
      <sheetName val="Guía"/>
      <sheetName val="Instrucciones"/>
      <sheetName val="Ingreso de datos 2"/>
      <sheetName val="Parámetros"/>
      <sheetName val="tablas"/>
      <sheetName val="Exportación"/>
      <sheetName val="Ingreso de datos"/>
      <sheetName val="Flujo de Fondos"/>
      <sheetName val="Base de datos sup generales"/>
      <sheetName val="BASE"/>
      <sheetName val="ADVERSO"/>
      <sheetName val="MUY ADVERSO"/>
      <sheetName val="Riesgo T. Interes ADV."/>
      <sheetName val="Riesgo T. Interes Muy Adv."/>
      <sheetName val="Analisis ff V  0.2"/>
    </sheetNames>
    <sheetDataSet>
      <sheetData sheetId="0" refreshError="1"/>
      <sheetData sheetId="1" refreshError="1"/>
      <sheetData sheetId="2" refreshError="1"/>
      <sheetData sheetId="3">
        <row r="6">
          <cell r="B6" t="str">
            <v xml:space="preserve"> </v>
          </cell>
        </row>
        <row r="8">
          <cell r="F8" t="str">
            <v xml:space="preserve">  Procesos Organizacionales</v>
          </cell>
          <cell r="AN8">
            <v>0</v>
          </cell>
        </row>
        <row r="12">
          <cell r="AN12">
            <v>1</v>
          </cell>
        </row>
        <row r="14">
          <cell r="AN14">
            <v>1</v>
          </cell>
        </row>
        <row r="22">
          <cell r="AN22">
            <v>1</v>
          </cell>
        </row>
        <row r="24">
          <cell r="B24" t="str">
            <v/>
          </cell>
          <cell r="AN24">
            <v>1</v>
          </cell>
        </row>
        <row r="28">
          <cell r="AN28">
            <v>1</v>
          </cell>
        </row>
        <row r="30">
          <cell r="AN30">
            <v>1</v>
          </cell>
        </row>
        <row r="32">
          <cell r="AN32">
            <v>1</v>
          </cell>
        </row>
        <row r="34">
          <cell r="AN34">
            <v>1</v>
          </cell>
        </row>
        <row r="36">
          <cell r="AN36">
            <v>1</v>
          </cell>
        </row>
        <row r="38">
          <cell r="AN38">
            <v>1</v>
          </cell>
        </row>
      </sheetData>
      <sheetData sheetId="4">
        <row r="11">
          <cell r="K11">
            <v>25</v>
          </cell>
          <cell r="N11">
            <v>15</v>
          </cell>
          <cell r="Q11">
            <v>28</v>
          </cell>
          <cell r="T11">
            <v>18</v>
          </cell>
        </row>
        <row r="17">
          <cell r="B17">
            <v>1</v>
          </cell>
        </row>
      </sheetData>
      <sheetData sheetId="5">
        <row r="1">
          <cell r="L1">
            <v>1</v>
          </cell>
          <cell r="M1" t="str">
            <v xml:space="preserve"> </v>
          </cell>
          <cell r="N1" t="str">
            <v>Seleccione Opción - Luego presione EJECUTAR</v>
          </cell>
          <cell r="O1" t="str">
            <v xml:space="preserve">  Case </v>
          </cell>
        </row>
        <row r="2">
          <cell r="L2">
            <v>2</v>
          </cell>
          <cell r="M2" t="str">
            <v>No puede guardar el documento. Debe tener cargados: Sucursal + N° Cliente + Fecha de Informe</v>
          </cell>
          <cell r="N2" t="str">
            <v>Guardar Informe (Cliente - Fecha de Informe)</v>
          </cell>
          <cell r="O2" t="str">
            <v>GuardaLibro</v>
          </cell>
          <cell r="S2" t="str">
            <v>1C</v>
          </cell>
        </row>
        <row r="3">
          <cell r="L3">
            <v>3</v>
          </cell>
          <cell r="M3" t="str">
            <v>Debe tener cargados: Sucursal + N° Cliente + Fecha de Informe (Opcional)</v>
          </cell>
          <cell r="N3" t="str">
            <v>Abrir Informe (Cliente - Fecha de Informe)</v>
          </cell>
          <cell r="O3" t="str">
            <v>AbrirLibro</v>
          </cell>
          <cell r="S3" t="str">
            <v>2A</v>
          </cell>
        </row>
        <row r="4">
          <cell r="L4">
            <v>4</v>
          </cell>
          <cell r="M4" t="str">
            <v>Se envían exepciones previo control de campos obligatorios</v>
          </cell>
          <cell r="N4" t="str">
            <v>Procesar Excepciones</v>
          </cell>
          <cell r="O4" t="str">
            <v>Excepciones</v>
          </cell>
          <cell r="S4" t="str">
            <v>2B</v>
          </cell>
        </row>
        <row r="5">
          <cell r="L5">
            <v>5</v>
          </cell>
          <cell r="M5" t="str">
            <v>Abre la carpeta de todos los Informes Circunstanciados -Personas Físicas- de la Unidad</v>
          </cell>
          <cell r="N5" t="str">
            <v>Abrir Carpeta de Informes Circunstanciados</v>
          </cell>
          <cell r="O5" t="str">
            <v>AbreCarpForms</v>
          </cell>
          <cell r="S5" t="str">
            <v>3</v>
          </cell>
        </row>
        <row r="6">
          <cell r="L6">
            <v>6</v>
          </cell>
          <cell r="M6" t="str">
            <v>Va a Hoja de Instrucciones Técnicas de Créditos</v>
          </cell>
          <cell r="N6" t="str">
            <v>Ir a Instrucciones</v>
          </cell>
          <cell r="O6" t="str">
            <v>A_Instrucciones</v>
          </cell>
          <cell r="S6" t="str">
            <v>4</v>
          </cell>
        </row>
        <row r="7">
          <cell r="L7">
            <v>7</v>
          </cell>
          <cell r="M7" t="str">
            <v>Va a Hoja de Ingreso de datos del Cliente</v>
          </cell>
          <cell r="N7" t="str">
            <v>Ir a Ingreso de Datos</v>
          </cell>
          <cell r="O7" t="str">
            <v>A_IngDatos</v>
          </cell>
          <cell r="S7" t="str">
            <v>5</v>
          </cell>
        </row>
        <row r="8">
          <cell r="L8">
            <v>8</v>
          </cell>
          <cell r="M8" t="str">
            <v>Va a Hoja de valoraciones del Informe Circunstanciado</v>
          </cell>
          <cell r="N8" t="str">
            <v>Ir a Informe Circunstanciado</v>
          </cell>
          <cell r="O8" t="str">
            <v>A_InfoCirc</v>
          </cell>
        </row>
        <row r="9">
          <cell r="L9">
            <v>9</v>
          </cell>
          <cell r="M9" t="str">
            <v>Va a Hoja de Análisis de Posición</v>
          </cell>
          <cell r="N9" t="str">
            <v>Ir a Análisis de Posición</v>
          </cell>
          <cell r="O9" t="str">
            <v>A_AnalisisPosicion</v>
          </cell>
        </row>
        <row r="10">
          <cell r="L10">
            <v>10</v>
          </cell>
          <cell r="M10" t="str">
            <v>Va a Hoja de Índice de Recuperación</v>
          </cell>
          <cell r="N10" t="str">
            <v>Ir a Indice de Recuperación</v>
          </cell>
          <cell r="O10" t="str">
            <v>IndiceRecuperacion</v>
          </cell>
        </row>
        <row r="11">
          <cell r="L11">
            <v>11</v>
          </cell>
          <cell r="M11" t="str">
            <v>Va a Hoja de Guía</v>
          </cell>
          <cell r="N11" t="str">
            <v>Ir a Guía</v>
          </cell>
          <cell r="O11" t="str">
            <v>A_Guia</v>
          </cell>
        </row>
        <row r="12">
          <cell r="L12">
            <v>12</v>
          </cell>
          <cell r="M12" t="str">
            <v>Exporta la hoja de Posición (deberá guardarlo en otro libro)</v>
          </cell>
          <cell r="N12" t="str">
            <v>Exportar Posición</v>
          </cell>
          <cell r="O12" t="str">
            <v>ExportaPosición</v>
          </cell>
        </row>
        <row r="13">
          <cell r="L13">
            <v>13</v>
          </cell>
          <cell r="M13" t="str">
            <v>Borra TODOS los botones de calificación en la hoja del Informe Circunstanciado</v>
          </cell>
          <cell r="N13" t="str">
            <v>Copia (duplica) hojas de este libro</v>
          </cell>
          <cell r="O13" t="str">
            <v>DuplicarHoja</v>
          </cell>
        </row>
        <row r="14">
          <cell r="L14">
            <v>14</v>
          </cell>
          <cell r="M14" t="str">
            <v>Borra TODOS los botones de calificación en la hoja del Informe Circunstanciado</v>
          </cell>
          <cell r="N14" t="str">
            <v>Borrar TODOS los botones de calificación</v>
          </cell>
          <cell r="O14" t="str">
            <v>BorraBotonesCalif</v>
          </cell>
        </row>
      </sheetData>
      <sheetData sheetId="6">
        <row r="4">
          <cell r="A4" t="str">
            <v>Procesos_Organizacionales@bandes.com.uy</v>
          </cell>
        </row>
      </sheetData>
      <sheetData sheetId="7" refreshError="1"/>
      <sheetData sheetId="8">
        <row r="3">
          <cell r="A3">
            <v>1</v>
          </cell>
        </row>
      </sheetData>
      <sheetData sheetId="9">
        <row r="1">
          <cell r="B1">
            <v>40909</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Inf Circ"/>
      <sheetName val="Inf circunstanciado"/>
      <sheetName val="Análisis de Posición"/>
      <sheetName val="Garantías"/>
      <sheetName val="Flujo de Fondos"/>
      <sheetName val="Índice recuperación"/>
      <sheetName val="Tablas"/>
      <sheetName val="Exportación"/>
    </sheetNames>
    <sheetDataSet>
      <sheetData sheetId="0" refreshError="1"/>
      <sheetData sheetId="1">
        <row r="15">
          <cell r="U15" t="b">
            <v>0</v>
          </cell>
        </row>
        <row r="96">
          <cell r="D96" t="str">
            <v>Seleccione opción</v>
          </cell>
        </row>
      </sheetData>
      <sheetData sheetId="2">
        <row r="1">
          <cell r="G1" t="str">
            <v>G</v>
          </cell>
          <cell r="H1" t="str">
            <v>H</v>
          </cell>
          <cell r="I1" t="str">
            <v>I</v>
          </cell>
          <cell r="J1" t="str">
            <v>J</v>
          </cell>
          <cell r="K1" t="str">
            <v>K</v>
          </cell>
        </row>
        <row r="13">
          <cell r="A13" t="str">
            <v>Tit_1</v>
          </cell>
        </row>
        <row r="19">
          <cell r="A19" t="str">
            <v>Tit_2</v>
          </cell>
        </row>
        <row r="21">
          <cell r="A21" t="str">
            <v>Tit_3</v>
          </cell>
        </row>
        <row r="25">
          <cell r="A25" t="str">
            <v>Tit_4</v>
          </cell>
        </row>
        <row r="27">
          <cell r="K27">
            <v>0</v>
          </cell>
        </row>
        <row r="29">
          <cell r="A29" t="str">
            <v>Tit_5</v>
          </cell>
        </row>
        <row r="33">
          <cell r="A33" t="str">
            <v>Tit_6</v>
          </cell>
        </row>
        <row r="34">
          <cell r="A34" t="str">
            <v>Tit_7</v>
          </cell>
        </row>
        <row r="38">
          <cell r="A38" t="str">
            <v>Tit_8</v>
          </cell>
        </row>
      </sheetData>
      <sheetData sheetId="3" refreshError="1"/>
      <sheetData sheetId="4"/>
      <sheetData sheetId="5" refreshError="1"/>
      <sheetData sheetId="6">
        <row r="2">
          <cell r="A2" t="str">
            <v>AGUADA (180)</v>
          </cell>
          <cell r="B2">
            <v>180</v>
          </cell>
          <cell r="C2" t="str">
            <v>edgaguada@bandes.com.uy</v>
          </cell>
          <cell r="E2" t="str">
            <v>$</v>
          </cell>
          <cell r="G2">
            <v>1</v>
          </cell>
          <cell r="H2" t="str">
            <v>1C</v>
          </cell>
          <cell r="J2" t="str">
            <v>Solicitud</v>
          </cell>
          <cell r="T2" t="str">
            <v>1C</v>
          </cell>
          <cell r="W2">
            <v>10000</v>
          </cell>
          <cell r="Z2" t="str">
            <v>Seleccione opción</v>
          </cell>
        </row>
        <row r="3">
          <cell r="A3" t="str">
            <v>ARTIGAS (24)</v>
          </cell>
          <cell r="B3">
            <v>24</v>
          </cell>
          <cell r="C3" t="str">
            <v>edgartigas@bandes.com.uy</v>
          </cell>
          <cell r="E3" t="str">
            <v>US$</v>
          </cell>
          <cell r="G3">
            <v>2</v>
          </cell>
          <cell r="H3" t="str">
            <v>2A</v>
          </cell>
          <cell r="J3" t="str">
            <v>Revisión de Calificación</v>
          </cell>
          <cell r="T3" t="str">
            <v>2A</v>
          </cell>
          <cell r="Z3" t="str">
            <v>Resolución en Sucursal</v>
          </cell>
        </row>
        <row r="4">
          <cell r="A4" t="str">
            <v>BELLA UNÓN (356)</v>
          </cell>
          <cell r="B4">
            <v>356</v>
          </cell>
          <cell r="C4" t="str">
            <v>edgbellaunion@bandes.com.uy</v>
          </cell>
          <cell r="G4">
            <v>3</v>
          </cell>
          <cell r="H4" t="str">
            <v>2B</v>
          </cell>
          <cell r="J4" t="str">
            <v>Reestructura de Créditos</v>
          </cell>
          <cell r="T4" t="str">
            <v>2B</v>
          </cell>
          <cell r="Z4" t="str">
            <v>Resolución en Créditos</v>
          </cell>
        </row>
        <row r="5">
          <cell r="A5" t="str">
            <v>BELVEDERE (280)</v>
          </cell>
          <cell r="B5">
            <v>280</v>
          </cell>
          <cell r="C5" t="str">
            <v>edgbelvedere@bandes.com.uy</v>
          </cell>
          <cell r="G5">
            <v>4</v>
          </cell>
          <cell r="H5" t="str">
            <v>3</v>
          </cell>
          <cell r="T5" t="str">
            <v>3</v>
          </cell>
          <cell r="Z5" t="str">
            <v>Informe de Créditos</v>
          </cell>
        </row>
        <row r="6">
          <cell r="A6" t="str">
            <v>CENTRO (72)</v>
          </cell>
          <cell r="B6">
            <v>72</v>
          </cell>
          <cell r="C6" t="str">
            <v>edgcentro@bandes.com.uy</v>
          </cell>
          <cell r="G6">
            <v>5</v>
          </cell>
          <cell r="H6" t="str">
            <v>4</v>
          </cell>
          <cell r="T6" t="str">
            <v>4</v>
          </cell>
          <cell r="Z6" t="str">
            <v>Resolución de Sucursal</v>
          </cell>
        </row>
        <row r="7">
          <cell r="A7" t="str">
            <v>COLONIA   (246)</v>
          </cell>
          <cell r="B7">
            <v>246</v>
          </cell>
          <cell r="C7" t="str">
            <v>edgcolsac@bandes.com.uy</v>
          </cell>
          <cell r="G7">
            <v>6</v>
          </cell>
          <cell r="H7" t="str">
            <v>5</v>
          </cell>
          <cell r="T7" t="str">
            <v>5</v>
          </cell>
          <cell r="Z7" t="str">
            <v>Resolución Ejecutivo de Negocios</v>
          </cell>
        </row>
        <row r="8">
          <cell r="A8" t="str">
            <v>COLONIA VALDENSE (290)</v>
          </cell>
          <cell r="B8">
            <v>290</v>
          </cell>
          <cell r="C8" t="str">
            <v>edgcoloniavaldense@bandes.com.uy</v>
          </cell>
          <cell r="G8">
            <v>9</v>
          </cell>
          <cell r="H8" t="str">
            <v>Hay elementos sin marcar</v>
          </cell>
          <cell r="Z8" t="str">
            <v>Resolución Gerencia General</v>
          </cell>
        </row>
        <row r="9">
          <cell r="A9" t="str">
            <v>CORDON (70)</v>
          </cell>
          <cell r="B9">
            <v>70</v>
          </cell>
          <cell r="C9" t="str">
            <v>edgcordon@bandes.com.uy</v>
          </cell>
          <cell r="Z9" t="str">
            <v>Resolución Gerencia de Operaciones Generales</v>
          </cell>
        </row>
        <row r="10">
          <cell r="A10" t="str">
            <v>DURAZNO  (140)</v>
          </cell>
          <cell r="B10">
            <v>140</v>
          </cell>
          <cell r="C10" t="str">
            <v>edgdurazno@bandes.com.uy</v>
          </cell>
        </row>
        <row r="11">
          <cell r="A11" t="str">
            <v>FLORIDA (150)</v>
          </cell>
          <cell r="B11">
            <v>150</v>
          </cell>
          <cell r="C11" t="str">
            <v>edgflorida@bandes.com.uy</v>
          </cell>
        </row>
        <row r="12">
          <cell r="A12" t="str">
            <v>GOES (390)</v>
          </cell>
          <cell r="B12">
            <v>390</v>
          </cell>
          <cell r="C12" t="str">
            <v>edggoes@bandes.com.uy</v>
          </cell>
        </row>
        <row r="13">
          <cell r="A13" t="str">
            <v>MALDONADO (340)</v>
          </cell>
          <cell r="B13">
            <v>340</v>
          </cell>
          <cell r="C13" t="str">
            <v>edgmaldonado@bandes.com.uy</v>
          </cell>
        </row>
        <row r="14">
          <cell r="A14" t="str">
            <v>MELO (152)</v>
          </cell>
          <cell r="B14">
            <v>152</v>
          </cell>
          <cell r="C14" t="str">
            <v>edgmelo@bandes.com.uy</v>
          </cell>
        </row>
        <row r="15">
          <cell r="A15" t="str">
            <v>MERCEDES (60)</v>
          </cell>
          <cell r="B15">
            <v>60</v>
          </cell>
          <cell r="C15" t="str">
            <v>edgmercedes@bandes.com.uy</v>
          </cell>
        </row>
        <row r="16">
          <cell r="A16" t="str">
            <v>MINAS (866)</v>
          </cell>
          <cell r="B16">
            <v>866</v>
          </cell>
          <cell r="C16" t="str">
            <v>edgminas@bandes.com.uy</v>
          </cell>
        </row>
        <row r="17">
          <cell r="A17" t="str">
            <v>NUEVA PALMIRA (63)</v>
          </cell>
          <cell r="B17">
            <v>63</v>
          </cell>
          <cell r="C17" t="str">
            <v>edgnuevapalmira@bandes.com.uy</v>
          </cell>
        </row>
        <row r="18">
          <cell r="A18" t="str">
            <v>OFICINA PRINCIPAL (40)</v>
          </cell>
          <cell r="B18">
            <v>40</v>
          </cell>
          <cell r="C18" t="str">
            <v>edgofprincipal@bandes.com.uy</v>
          </cell>
        </row>
        <row r="19">
          <cell r="A19" t="str">
            <v>PANDO (160)</v>
          </cell>
          <cell r="B19">
            <v>160</v>
          </cell>
          <cell r="C19" t="str">
            <v>edgpando@bandes.com.uy</v>
          </cell>
        </row>
        <row r="20">
          <cell r="A20" t="str">
            <v>PAYSANDU (80)</v>
          </cell>
          <cell r="B20">
            <v>80</v>
          </cell>
          <cell r="C20" t="str">
            <v>edgpaysandu@bandes.com.uy</v>
          </cell>
        </row>
        <row r="21">
          <cell r="A21" t="str">
            <v>PROGRESO (380)</v>
          </cell>
          <cell r="B21">
            <v>380</v>
          </cell>
          <cell r="C21" t="str">
            <v>edgprogreso@bandes.com.uy</v>
          </cell>
        </row>
        <row r="22">
          <cell r="A22" t="str">
            <v>RIVERA (93)</v>
          </cell>
          <cell r="B22">
            <v>93</v>
          </cell>
          <cell r="C22" t="str">
            <v>edgrivera@bandes.com.uy</v>
          </cell>
        </row>
        <row r="23">
          <cell r="A23" t="str">
            <v>SALTO (23)</v>
          </cell>
          <cell r="B23">
            <v>23</v>
          </cell>
          <cell r="C23" t="str">
            <v>edgsalto@bandes.com.uy</v>
          </cell>
        </row>
        <row r="24">
          <cell r="A24" t="str">
            <v>T. Y TRES (33)</v>
          </cell>
          <cell r="B24">
            <v>33</v>
          </cell>
          <cell r="C24" t="str">
            <v>edgmb33@bandes.com.uy</v>
          </cell>
        </row>
        <row r="25">
          <cell r="A25" t="str">
            <v>TACUAREMBO (90)</v>
          </cell>
          <cell r="B25">
            <v>90</v>
          </cell>
          <cell r="C25" t="str">
            <v>edgtacuarembo@bandes.com.uy</v>
          </cell>
        </row>
        <row r="26">
          <cell r="A26" t="str">
            <v>UNION (142)</v>
          </cell>
          <cell r="B26">
            <v>142</v>
          </cell>
          <cell r="C26" t="str">
            <v>edgunion@bandes.com.uy</v>
          </cell>
        </row>
      </sheetData>
      <sheetData sheetId="7">
        <row r="4">
          <cell r="A4">
            <v>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sheetName val="FRL1009-Índice de Recuperación"/>
    </sheetNames>
    <sheetDataSet>
      <sheetData sheetId="0">
        <row r="2">
          <cell r="A2" t="str">
            <v xml:space="preserve"> AGUADA</v>
          </cell>
        </row>
        <row r="3">
          <cell r="A3" t="str">
            <v xml:space="preserve"> ARTIGAS</v>
          </cell>
        </row>
        <row r="4">
          <cell r="A4" t="str">
            <v xml:space="preserve"> BELVEDERE</v>
          </cell>
        </row>
        <row r="5">
          <cell r="A5" t="str">
            <v xml:space="preserve"> CARDONA</v>
          </cell>
        </row>
        <row r="6">
          <cell r="A6" t="str">
            <v xml:space="preserve"> CENTRO</v>
          </cell>
        </row>
        <row r="7">
          <cell r="A7" t="str">
            <v xml:space="preserve"> CIUDAD VIEJA</v>
          </cell>
        </row>
        <row r="8">
          <cell r="A8" t="str">
            <v xml:space="preserve"> COLON</v>
          </cell>
        </row>
        <row r="9">
          <cell r="A9" t="str">
            <v xml:space="preserve"> COLONIA  </v>
          </cell>
        </row>
        <row r="10">
          <cell r="A10" t="str">
            <v xml:space="preserve"> COLONIA VALDENSE</v>
          </cell>
        </row>
        <row r="11">
          <cell r="A11" t="str">
            <v xml:space="preserve"> CORDON</v>
          </cell>
        </row>
        <row r="12">
          <cell r="A12" t="str">
            <v xml:space="preserve"> DURAZNO </v>
          </cell>
        </row>
        <row r="13">
          <cell r="A13" t="str">
            <v xml:space="preserve"> FLORIDA</v>
          </cell>
        </row>
        <row r="14">
          <cell r="A14" t="str">
            <v xml:space="preserve"> FLORIDA</v>
          </cell>
        </row>
        <row r="15">
          <cell r="A15" t="str">
            <v xml:space="preserve"> GOES</v>
          </cell>
        </row>
        <row r="16">
          <cell r="A16" t="str">
            <v xml:space="preserve"> LAS PIEDRAS</v>
          </cell>
        </row>
        <row r="17">
          <cell r="A17" t="str">
            <v xml:space="preserve"> MALDONADO</v>
          </cell>
        </row>
        <row r="18">
          <cell r="A18" t="str">
            <v xml:space="preserve"> MALDONADO</v>
          </cell>
        </row>
        <row r="19">
          <cell r="A19" t="str">
            <v xml:space="preserve"> MALDONADO</v>
          </cell>
        </row>
        <row r="20">
          <cell r="A20" t="str">
            <v xml:space="preserve"> MELO</v>
          </cell>
        </row>
        <row r="21">
          <cell r="A21" t="str">
            <v xml:space="preserve"> MELO</v>
          </cell>
        </row>
        <row r="22">
          <cell r="A22" t="str">
            <v xml:space="preserve"> MERCEDES</v>
          </cell>
        </row>
        <row r="23">
          <cell r="A23" t="str">
            <v xml:space="preserve"> MINAS</v>
          </cell>
        </row>
        <row r="24">
          <cell r="A24" t="str">
            <v xml:space="preserve"> NUEVA PALMIRA</v>
          </cell>
        </row>
        <row r="25">
          <cell r="A25" t="str">
            <v xml:space="preserve"> PANDO</v>
          </cell>
        </row>
        <row r="26">
          <cell r="A26" t="str">
            <v xml:space="preserve"> PASO DE LOS TOROS</v>
          </cell>
        </row>
        <row r="27">
          <cell r="A27" t="str">
            <v xml:space="preserve"> PAYSANDU</v>
          </cell>
        </row>
        <row r="28">
          <cell r="A28" t="str">
            <v xml:space="preserve"> PIRIAPOLIS</v>
          </cell>
        </row>
        <row r="29">
          <cell r="A29" t="str">
            <v xml:space="preserve"> POCITOS</v>
          </cell>
        </row>
        <row r="30">
          <cell r="A30" t="str">
            <v xml:space="preserve"> PROGRESO</v>
          </cell>
        </row>
        <row r="31">
          <cell r="A31" t="str">
            <v xml:space="preserve"> RIVERA</v>
          </cell>
        </row>
        <row r="32">
          <cell r="A32" t="str">
            <v xml:space="preserve"> SALTO</v>
          </cell>
        </row>
        <row r="33">
          <cell r="A33" t="str">
            <v xml:space="preserve"> SALTO</v>
          </cell>
        </row>
        <row r="34">
          <cell r="A34" t="str">
            <v xml:space="preserve"> T. Y TRES</v>
          </cell>
        </row>
        <row r="35">
          <cell r="A35" t="str">
            <v xml:space="preserve"> TACUAREMBO</v>
          </cell>
        </row>
        <row r="36">
          <cell r="A36" t="str">
            <v xml:space="preserve"> TRINIDAD</v>
          </cell>
        </row>
        <row r="37">
          <cell r="A37" t="str">
            <v xml:space="preserve"> UNION</v>
          </cell>
        </row>
        <row r="38">
          <cell r="A38" t="str">
            <v xml:space="preserve"> YOUNG</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W18"/>
  <sheetViews>
    <sheetView showGridLines="0" workbookViewId="0">
      <selection activeCell="C5" sqref="C5:U5"/>
    </sheetView>
  </sheetViews>
  <sheetFormatPr baseColWidth="10" defaultColWidth="0" defaultRowHeight="15" zeroHeight="1" x14ac:dyDescent="0.25"/>
  <cols>
    <col min="1" max="22" width="4.85546875" customWidth="1"/>
    <col min="23" max="23" width="11.42578125" customWidth="1"/>
    <col min="24" max="16384" width="11.42578125" hidden="1"/>
  </cols>
  <sheetData>
    <row r="1" spans="1:22" x14ac:dyDescent="0.25"/>
    <row r="2" spans="1:22" ht="48.75" customHeight="1" x14ac:dyDescent="0.25">
      <c r="A2" s="46"/>
      <c r="B2" s="47"/>
      <c r="C2" s="47"/>
      <c r="D2" s="47"/>
      <c r="E2" s="47"/>
      <c r="F2" s="47"/>
      <c r="G2" s="47"/>
      <c r="H2" s="47"/>
      <c r="I2" s="47"/>
      <c r="J2" s="47"/>
      <c r="K2" s="47"/>
      <c r="L2" s="47"/>
      <c r="M2" s="47"/>
      <c r="N2" s="47"/>
      <c r="O2" s="47"/>
      <c r="P2" s="47"/>
      <c r="Q2" s="47"/>
      <c r="R2" s="47"/>
      <c r="S2" s="47"/>
      <c r="T2" s="47"/>
      <c r="U2" s="47"/>
      <c r="V2" s="47"/>
    </row>
    <row r="3" spans="1:22" ht="26.25" customHeight="1" x14ac:dyDescent="0.25">
      <c r="A3" s="47"/>
      <c r="B3" s="47"/>
      <c r="C3" s="47"/>
      <c r="D3" s="47"/>
      <c r="E3" s="47"/>
      <c r="F3" s="47"/>
      <c r="G3" s="47"/>
      <c r="H3" s="47"/>
      <c r="I3" s="47"/>
      <c r="J3" s="47"/>
      <c r="K3" s="47"/>
      <c r="L3" s="47"/>
      <c r="M3" s="47"/>
      <c r="N3" s="47"/>
      <c r="O3" s="47"/>
      <c r="P3" s="47"/>
      <c r="Q3" s="47"/>
      <c r="R3" s="47"/>
      <c r="S3" s="47"/>
      <c r="T3" s="47"/>
      <c r="U3" s="47"/>
      <c r="V3" s="47"/>
    </row>
    <row r="4" spans="1:22" ht="33.75" customHeight="1" x14ac:dyDescent="0.25">
      <c r="A4" s="47"/>
      <c r="B4" s="47"/>
      <c r="C4" s="47"/>
      <c r="D4" s="47"/>
      <c r="E4" s="47"/>
      <c r="F4" s="47"/>
      <c r="G4" s="47"/>
      <c r="H4" s="47"/>
      <c r="I4" s="47"/>
      <c r="J4" s="47"/>
      <c r="K4" s="47"/>
      <c r="L4" s="47"/>
      <c r="M4" s="47"/>
      <c r="N4" s="47"/>
      <c r="O4" s="47"/>
      <c r="P4" s="47"/>
      <c r="Q4" s="47"/>
      <c r="R4" s="47"/>
      <c r="S4" s="47"/>
      <c r="T4" s="47"/>
      <c r="U4" s="47"/>
      <c r="V4" s="47"/>
    </row>
    <row r="5" spans="1:22" ht="63" customHeight="1" x14ac:dyDescent="0.25">
      <c r="A5" s="47"/>
      <c r="B5" s="47"/>
      <c r="C5" s="179" t="s">
        <v>97</v>
      </c>
      <c r="D5" s="179"/>
      <c r="E5" s="179"/>
      <c r="F5" s="179"/>
      <c r="G5" s="179"/>
      <c r="H5" s="179"/>
      <c r="I5" s="179"/>
      <c r="J5" s="179"/>
      <c r="K5" s="179"/>
      <c r="L5" s="179"/>
      <c r="M5" s="179"/>
      <c r="N5" s="179"/>
      <c r="O5" s="179"/>
      <c r="P5" s="179"/>
      <c r="Q5" s="179"/>
      <c r="R5" s="179"/>
      <c r="S5" s="179"/>
      <c r="T5" s="179"/>
      <c r="U5" s="179"/>
      <c r="V5" s="48"/>
    </row>
    <row r="6" spans="1:22" ht="41.25" customHeight="1" x14ac:dyDescent="0.25">
      <c r="A6" s="47"/>
      <c r="B6" s="47"/>
      <c r="C6" s="179" t="s">
        <v>96</v>
      </c>
      <c r="D6" s="179"/>
      <c r="E6" s="179"/>
      <c r="F6" s="179"/>
      <c r="G6" s="179"/>
      <c r="H6" s="179"/>
      <c r="I6" s="179"/>
      <c r="J6" s="179"/>
      <c r="K6" s="179"/>
      <c r="L6" s="179"/>
      <c r="M6" s="179"/>
      <c r="N6" s="179"/>
      <c r="O6" s="179"/>
      <c r="P6" s="179"/>
      <c r="Q6" s="179"/>
      <c r="R6" s="179"/>
      <c r="S6" s="179"/>
      <c r="T6" s="179"/>
      <c r="U6" s="49"/>
      <c r="V6" s="49"/>
    </row>
    <row r="7" spans="1:22" ht="18" x14ac:dyDescent="0.25">
      <c r="A7" s="47"/>
      <c r="B7" s="47"/>
      <c r="C7" s="177"/>
      <c r="D7" s="177"/>
      <c r="E7" s="177"/>
      <c r="F7" s="177"/>
      <c r="G7" s="177"/>
      <c r="H7" s="177"/>
      <c r="I7" s="177"/>
      <c r="J7" s="177"/>
      <c r="K7" s="177"/>
      <c r="L7" s="177"/>
      <c r="M7" s="177"/>
      <c r="N7" s="177"/>
      <c r="O7" s="177"/>
      <c r="P7" s="177"/>
      <c r="Q7" s="177"/>
      <c r="R7" s="177"/>
      <c r="S7" s="177"/>
      <c r="T7" s="177"/>
      <c r="U7" s="177"/>
      <c r="V7" s="177"/>
    </row>
    <row r="8" spans="1:22" ht="18" x14ac:dyDescent="0.25">
      <c r="A8" s="47"/>
      <c r="B8" s="47"/>
      <c r="C8" s="178"/>
      <c r="D8" s="177"/>
      <c r="E8" s="177"/>
      <c r="F8" s="177"/>
      <c r="G8" s="177"/>
      <c r="H8" s="177"/>
      <c r="I8" s="177"/>
      <c r="J8" s="177"/>
      <c r="K8" s="177"/>
      <c r="L8" s="177"/>
      <c r="M8" s="177"/>
      <c r="N8" s="177"/>
      <c r="O8" s="177"/>
      <c r="P8" s="177"/>
      <c r="Q8" s="177"/>
      <c r="R8" s="177"/>
      <c r="S8" s="177"/>
      <c r="T8" s="177"/>
      <c r="U8" s="177"/>
      <c r="V8" s="177"/>
    </row>
    <row r="9" spans="1:22" x14ac:dyDescent="0.25"/>
    <row r="10" spans="1:22" x14ac:dyDescent="0.25"/>
    <row r="11" spans="1:22" x14ac:dyDescent="0.25"/>
    <row r="12" spans="1:22" x14ac:dyDescent="0.25"/>
    <row r="13" spans="1:22" x14ac:dyDescent="0.25"/>
    <row r="14" spans="1:22" x14ac:dyDescent="0.25"/>
    <row r="15" spans="1:22" hidden="1" x14ac:dyDescent="0.25"/>
    <row r="16" spans="1:22" hidden="1" x14ac:dyDescent="0.25"/>
    <row r="17" hidden="1" x14ac:dyDescent="0.25"/>
    <row r="18" hidden="1" x14ac:dyDescent="0.25"/>
  </sheetData>
  <mergeCells count="4">
    <mergeCell ref="C7:V7"/>
    <mergeCell ref="C8:V8"/>
    <mergeCell ref="C5:U5"/>
    <mergeCell ref="C6:T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2060"/>
    <pageSetUpPr fitToPage="1"/>
  </sheetPr>
  <dimension ref="A1:C11"/>
  <sheetViews>
    <sheetView showGridLines="0" tabSelected="1" workbookViewId="0">
      <selection activeCell="C11" sqref="A1:C11"/>
    </sheetView>
  </sheetViews>
  <sheetFormatPr baseColWidth="10" defaultColWidth="0" defaultRowHeight="15" zeroHeight="1" x14ac:dyDescent="0.25"/>
  <cols>
    <col min="1" max="1" width="7.7109375" style="164" customWidth="1"/>
    <col min="2" max="2" width="122" style="169" customWidth="1"/>
    <col min="3" max="3" width="8.140625" style="164" customWidth="1"/>
    <col min="4" max="16384" width="11.42578125" style="164" hidden="1"/>
  </cols>
  <sheetData>
    <row r="1" spans="1:3" ht="89.25" customHeight="1" x14ac:dyDescent="0.25">
      <c r="A1" s="162"/>
      <c r="B1" s="163" t="s">
        <v>220</v>
      </c>
    </row>
    <row r="2" spans="1:3" ht="28.5" customHeight="1" x14ac:dyDescent="0.35">
      <c r="B2" s="165" t="s">
        <v>211</v>
      </c>
    </row>
    <row r="3" spans="1:3" ht="23.25" x14ac:dyDescent="0.35">
      <c r="B3" s="166"/>
    </row>
    <row r="4" spans="1:3" ht="46.5" x14ac:dyDescent="0.35">
      <c r="B4" s="167" t="s">
        <v>214</v>
      </c>
    </row>
    <row r="5" spans="1:3" ht="23.25" x14ac:dyDescent="0.35">
      <c r="B5" s="167" t="s">
        <v>215</v>
      </c>
    </row>
    <row r="6" spans="1:3" ht="23.25" x14ac:dyDescent="0.35">
      <c r="B6" s="167" t="s">
        <v>216</v>
      </c>
    </row>
    <row r="7" spans="1:3" ht="46.5" x14ac:dyDescent="0.35">
      <c r="B7" s="167" t="s">
        <v>217</v>
      </c>
    </row>
    <row r="8" spans="1:3" ht="23.25" x14ac:dyDescent="0.35">
      <c r="B8" s="167" t="s">
        <v>218</v>
      </c>
    </row>
    <row r="9" spans="1:3" ht="23.25" x14ac:dyDescent="0.35">
      <c r="B9" s="167" t="s">
        <v>219</v>
      </c>
    </row>
    <row r="10" spans="1:3" ht="23.25" x14ac:dyDescent="0.35">
      <c r="B10" s="168"/>
    </row>
    <row r="11" spans="1:3" x14ac:dyDescent="0.25">
      <c r="C11" s="162"/>
    </row>
  </sheetData>
  <sheetProtection algorithmName="SHA-512" hashValue="M4SJeB8LMoDCYDydH3aDedLfnZxgbG8YIGRNX3r5574Vnp+iGnhVi6+G19H3nBoNnFKa0P48B5/4haMwbUDpqQ==" saltValue="PwE/j72J9XuYcfHNxB06yA==" spinCount="100000" sheet="1" objects="1" selectLockedCells="1" selectUnlockedCells="1"/>
  <printOptions horizontalCentered="1" verticalCentered="1"/>
  <pageMargins left="0.51181102362204722" right="0.51181102362204722" top="0.74803149606299213" bottom="0.74803149606299213" header="0.31496062992125984" footer="0.31496062992125984"/>
  <pageSetup scale="92" orientation="landscape" r:id="rId1"/>
  <headerFooter>
    <oddHeader>&amp;L&amp;G</oddHeader>
    <oddFooter>&amp;L&amp;"Arial,Normal"&amp;9FRL1042.1-03 - Flujo de Fondos - Cliente&amp;R&amp;"Arial,Normal"&amp;9Guía de Usuario</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FF0000"/>
    <pageSetUpPr fitToPage="1"/>
  </sheetPr>
  <dimension ref="A1:AL135"/>
  <sheetViews>
    <sheetView showGridLines="0" topLeftCell="D3" zoomScale="85" zoomScaleNormal="85" zoomScaleSheetLayoutView="100" workbookViewId="0">
      <selection activeCell="Q27" sqref="Q27"/>
    </sheetView>
  </sheetViews>
  <sheetFormatPr baseColWidth="10" defaultColWidth="11.42578125" defaultRowHeight="0" customHeight="1" zeroHeight="1" x14ac:dyDescent="0.2"/>
  <cols>
    <col min="1" max="1" width="3.5703125" style="1" hidden="1" customWidth="1"/>
    <col min="2" max="2" width="4.42578125" style="1" hidden="1" customWidth="1"/>
    <col min="3" max="3" width="8.5703125" style="1" hidden="1" customWidth="1"/>
    <col min="4" max="4" width="1.28515625" style="1" customWidth="1"/>
    <col min="5" max="12" width="4.7109375" style="2" customWidth="1"/>
    <col min="13" max="13" width="3.42578125" style="2" customWidth="1"/>
    <col min="14" max="14" width="4.140625" style="2" customWidth="1"/>
    <col min="15" max="15" width="3.28515625" style="2" customWidth="1"/>
    <col min="16" max="16" width="5.42578125" style="2" customWidth="1"/>
    <col min="17" max="17" width="15.7109375" style="2" customWidth="1"/>
    <col min="18" max="18" width="5.85546875" style="3" customWidth="1"/>
    <col min="19" max="19" width="4.7109375" style="3" hidden="1" customWidth="1"/>
    <col min="20" max="20" width="8.85546875" style="3" hidden="1" customWidth="1"/>
    <col min="21" max="21" width="15.7109375" style="4" customWidth="1"/>
    <col min="22" max="22" width="5.7109375" style="124" customWidth="1"/>
    <col min="23" max="24" width="0.28515625" style="3" customWidth="1"/>
    <col min="25" max="25" width="15.7109375" style="4" customWidth="1"/>
    <col min="26" max="26" width="5.7109375" style="124" customWidth="1"/>
    <col min="27" max="27" width="4.7109375" style="3" hidden="1" customWidth="1"/>
    <col min="28" max="28" width="0.28515625" style="3" customWidth="1"/>
    <col min="29" max="29" width="15.7109375" style="4" customWidth="1"/>
    <col min="30" max="30" width="5.7109375" style="124" customWidth="1"/>
    <col min="31" max="32" width="0.28515625" style="3" customWidth="1"/>
    <col min="33" max="33" width="15.85546875" style="4" customWidth="1"/>
    <col min="34" max="34" width="4.7109375" style="3" hidden="1" customWidth="1"/>
    <col min="35" max="35" width="2.85546875" style="124" customWidth="1"/>
    <col min="36" max="36" width="0.42578125" style="3" hidden="1" customWidth="1"/>
    <col min="37" max="37" width="2.42578125" style="3" customWidth="1"/>
    <col min="38" max="38" width="11.42578125" style="3" customWidth="1"/>
    <col min="39" max="16384" width="11.42578125" style="1"/>
  </cols>
  <sheetData>
    <row r="1" spans="1:38" ht="15" customHeight="1" x14ac:dyDescent="0.2"/>
    <row r="2" spans="1:38" ht="18" x14ac:dyDescent="0.2">
      <c r="D2" s="180" t="s">
        <v>0</v>
      </c>
      <c r="E2" s="180"/>
      <c r="F2" s="180"/>
      <c r="G2" s="180"/>
      <c r="H2" s="180"/>
      <c r="I2" s="180"/>
      <c r="J2" s="180"/>
      <c r="K2" s="180"/>
      <c r="L2" s="180"/>
      <c r="M2" s="180"/>
      <c r="N2" s="180"/>
      <c r="O2" s="180"/>
      <c r="P2" s="180"/>
      <c r="Q2" s="181" t="str">
        <f>IF(OR(Rut="",FechaInforme=""),"Atención! El N°Rut y la Fecha del Informe deben ser llenados obligatoriamente","")</f>
        <v>Atención! El N°Rut y la Fecha del Informe deben ser llenados obligatoriamente</v>
      </c>
      <c r="R2" s="181"/>
      <c r="S2" s="181"/>
      <c r="T2" s="181"/>
      <c r="U2" s="181"/>
      <c r="V2" s="181"/>
      <c r="W2" s="181"/>
      <c r="X2" s="181"/>
      <c r="Y2" s="181"/>
      <c r="Z2" s="181"/>
      <c r="AA2" s="181"/>
      <c r="AB2" s="181"/>
      <c r="AC2" s="181"/>
      <c r="AD2" s="181"/>
      <c r="AE2" s="181"/>
      <c r="AF2" s="181"/>
      <c r="AG2" s="181"/>
    </row>
    <row r="3" spans="1:38" ht="19.5" customHeight="1" x14ac:dyDescent="0.2">
      <c r="A3" s="1">
        <v>3</v>
      </c>
      <c r="E3" s="6" t="str">
        <f>"Versión del Formulario: "&amp;TEXT(Version,"00")</f>
        <v>Versión del Formulario: 03</v>
      </c>
      <c r="F3" s="5"/>
      <c r="G3" s="5"/>
      <c r="H3" s="5"/>
      <c r="I3" s="5"/>
      <c r="J3" s="5"/>
      <c r="K3" s="5"/>
      <c r="L3" s="5"/>
      <c r="M3" s="5"/>
      <c r="N3" s="5"/>
      <c r="O3" s="5"/>
      <c r="P3" s="5"/>
      <c r="Q3" s="5"/>
      <c r="U3" s="283" t="s">
        <v>213</v>
      </c>
      <c r="V3" s="284"/>
      <c r="W3" s="111"/>
      <c r="X3" s="111"/>
      <c r="Y3" s="156"/>
      <c r="AC3" s="283" t="s">
        <v>1</v>
      </c>
      <c r="AD3" s="284"/>
      <c r="AE3" s="111"/>
      <c r="AF3" s="111"/>
      <c r="AG3" s="273"/>
      <c r="AH3" s="274"/>
      <c r="AI3" s="157"/>
    </row>
    <row r="4" spans="1:38" s="13" customFormat="1" ht="7.5" hidden="1" customHeight="1" x14ac:dyDescent="0.2">
      <c r="R4" s="3"/>
      <c r="S4" s="3"/>
      <c r="T4" s="3"/>
      <c r="U4" s="14"/>
      <c r="V4" s="124"/>
      <c r="W4" s="3"/>
      <c r="X4" s="3"/>
      <c r="Y4" s="14"/>
      <c r="Z4" s="124"/>
      <c r="AA4" s="3"/>
      <c r="AB4" s="3"/>
      <c r="AC4" s="14"/>
      <c r="AD4" s="124"/>
      <c r="AE4" s="3"/>
      <c r="AF4" s="3"/>
      <c r="AG4" s="14"/>
      <c r="AH4" s="3"/>
      <c r="AI4" s="157"/>
      <c r="AJ4" s="3"/>
      <c r="AK4" s="3"/>
      <c r="AL4" s="3"/>
    </row>
    <row r="5" spans="1:38" ht="14.25" hidden="1" customHeight="1" x14ac:dyDescent="0.2">
      <c r="A5" s="1">
        <v>3</v>
      </c>
      <c r="E5" s="6"/>
      <c r="F5" s="5"/>
      <c r="G5" s="5"/>
      <c r="H5" s="5"/>
      <c r="I5" s="5"/>
      <c r="J5" s="5"/>
      <c r="K5" s="5"/>
      <c r="L5" s="5"/>
      <c r="M5" s="5"/>
      <c r="N5" s="5"/>
      <c r="O5" s="5"/>
      <c r="P5" s="5"/>
      <c r="Q5" s="5"/>
      <c r="U5" s="5"/>
      <c r="Y5" s="5"/>
      <c r="AC5" s="1"/>
      <c r="AD5" s="1"/>
      <c r="AE5" s="1"/>
      <c r="AF5" s="1"/>
      <c r="AG5" s="1"/>
      <c r="AH5" s="1"/>
      <c r="AI5" s="157"/>
    </row>
    <row r="6" spans="1:38" s="13" customFormat="1" ht="7.5" customHeight="1" x14ac:dyDescent="0.2">
      <c r="R6" s="3"/>
      <c r="S6" s="3"/>
      <c r="T6" s="3"/>
      <c r="U6" s="14"/>
      <c r="V6" s="124"/>
      <c r="W6" s="3"/>
      <c r="X6" s="3"/>
      <c r="Y6" s="14"/>
      <c r="Z6" s="124"/>
      <c r="AA6" s="3"/>
      <c r="AB6" s="3"/>
      <c r="AC6" s="14"/>
      <c r="AD6" s="124"/>
      <c r="AE6" s="3"/>
      <c r="AF6" s="3"/>
      <c r="AG6" s="14"/>
      <c r="AH6" s="3"/>
      <c r="AI6" s="157"/>
      <c r="AJ6" s="3"/>
      <c r="AK6" s="3"/>
      <c r="AL6" s="3"/>
    </row>
    <row r="7" spans="1:38" ht="14.25" hidden="1" customHeight="1" x14ac:dyDescent="0.2">
      <c r="D7" s="3"/>
      <c r="E7" s="3"/>
      <c r="F7" s="3"/>
      <c r="G7" s="3"/>
      <c r="H7" s="3"/>
      <c r="I7" s="3"/>
      <c r="J7" s="3"/>
      <c r="K7" s="3"/>
      <c r="L7" s="3"/>
      <c r="M7" s="3"/>
      <c r="N7" s="3"/>
      <c r="O7" s="3"/>
      <c r="P7" s="3"/>
      <c r="Q7" s="3"/>
      <c r="U7" s="7"/>
      <c r="Y7" s="5"/>
      <c r="AC7" s="5"/>
      <c r="AG7" s="5"/>
      <c r="AI7" s="157"/>
    </row>
    <row r="8" spans="1:38" ht="14.25" hidden="1" customHeight="1" x14ac:dyDescent="0.2">
      <c r="E8" s="5"/>
      <c r="F8" s="5"/>
      <c r="G8" s="5"/>
      <c r="H8" s="5"/>
      <c r="I8" s="5"/>
      <c r="J8" s="5"/>
      <c r="K8" s="5"/>
      <c r="L8" s="5"/>
      <c r="M8" s="5"/>
      <c r="N8" s="5"/>
      <c r="O8" s="5"/>
      <c r="P8" s="5"/>
      <c r="Q8" s="5"/>
      <c r="U8" s="5"/>
      <c r="Y8" s="5"/>
      <c r="AC8" s="5"/>
      <c r="AG8" s="5"/>
      <c r="AI8" s="157"/>
    </row>
    <row r="9" spans="1:38" ht="14.25" hidden="1" customHeight="1" x14ac:dyDescent="0.2">
      <c r="E9" s="5"/>
      <c r="F9" s="5"/>
      <c r="G9" s="5"/>
      <c r="H9" s="5"/>
      <c r="I9" s="5"/>
      <c r="J9" s="5"/>
      <c r="K9" s="5"/>
      <c r="L9" s="5"/>
      <c r="M9" s="5"/>
      <c r="N9" s="5"/>
      <c r="O9" s="5"/>
      <c r="P9" s="5"/>
      <c r="Q9" s="5"/>
      <c r="U9" s="5"/>
      <c r="Y9" s="5"/>
      <c r="AC9" s="5"/>
      <c r="AG9" s="5"/>
      <c r="AI9" s="157"/>
    </row>
    <row r="10" spans="1:38" ht="14.25" hidden="1" customHeight="1" x14ac:dyDescent="0.2">
      <c r="E10" s="5"/>
      <c r="F10" s="5"/>
      <c r="G10" s="5"/>
      <c r="H10" s="5"/>
      <c r="I10" s="5"/>
      <c r="J10" s="5"/>
      <c r="K10" s="5"/>
      <c r="L10" s="5"/>
      <c r="M10" s="5"/>
      <c r="N10" s="5"/>
      <c r="O10" s="5"/>
      <c r="P10" s="5"/>
      <c r="Q10" s="5"/>
      <c r="U10" s="5"/>
      <c r="Y10" s="5"/>
      <c r="AC10" s="5"/>
      <c r="AG10" s="5"/>
      <c r="AI10" s="157"/>
    </row>
    <row r="11" spans="1:38" ht="14.25" hidden="1" customHeight="1" x14ac:dyDescent="0.2">
      <c r="E11" s="5"/>
      <c r="F11" s="5"/>
      <c r="G11" s="5"/>
      <c r="H11" s="5"/>
      <c r="I11" s="5"/>
      <c r="J11" s="5"/>
      <c r="K11" s="5"/>
      <c r="L11" s="5"/>
      <c r="M11" s="5"/>
      <c r="N11" s="5"/>
      <c r="O11" s="5"/>
      <c r="P11" s="5"/>
      <c r="Q11" s="5"/>
      <c r="U11" s="5"/>
      <c r="Y11" s="5"/>
      <c r="AC11" s="5"/>
      <c r="AG11" s="5"/>
      <c r="AI11" s="157"/>
    </row>
    <row r="12" spans="1:38" ht="14.25" hidden="1" customHeight="1" x14ac:dyDescent="0.2">
      <c r="E12" s="5"/>
      <c r="F12" s="5"/>
      <c r="G12" s="5"/>
      <c r="H12" s="5"/>
      <c r="I12" s="5"/>
      <c r="J12" s="5"/>
      <c r="K12" s="5"/>
      <c r="L12" s="5"/>
      <c r="M12" s="5"/>
      <c r="N12" s="5"/>
      <c r="O12" s="5"/>
      <c r="P12" s="5"/>
      <c r="Q12" s="5"/>
      <c r="U12" s="5"/>
      <c r="Y12" s="5"/>
      <c r="AC12" s="5"/>
      <c r="AG12" s="5"/>
      <c r="AI12" s="157"/>
    </row>
    <row r="13" spans="1:38" ht="14.25" hidden="1" customHeight="1" x14ac:dyDescent="0.2">
      <c r="E13" s="5"/>
      <c r="F13" s="5"/>
      <c r="G13" s="5"/>
      <c r="H13" s="5"/>
      <c r="I13" s="5"/>
      <c r="J13" s="5"/>
      <c r="K13" s="5"/>
      <c r="L13" s="5"/>
      <c r="M13" s="5"/>
      <c r="N13" s="5"/>
      <c r="O13" s="5"/>
      <c r="P13" s="5"/>
      <c r="Q13" s="5"/>
      <c r="U13" s="5"/>
      <c r="Y13" s="5"/>
      <c r="AC13" s="5"/>
      <c r="AG13" s="5"/>
      <c r="AI13" s="157"/>
    </row>
    <row r="14" spans="1:38" ht="14.25" hidden="1" customHeight="1" x14ac:dyDescent="0.2">
      <c r="E14" s="5"/>
      <c r="F14" s="5"/>
      <c r="G14" s="5"/>
      <c r="H14" s="5"/>
      <c r="I14" s="5"/>
      <c r="J14" s="5"/>
      <c r="K14" s="5"/>
      <c r="L14" s="5"/>
      <c r="M14" s="5"/>
      <c r="N14" s="5"/>
      <c r="O14" s="5"/>
      <c r="P14" s="5"/>
      <c r="Q14" s="5"/>
      <c r="U14" s="5"/>
      <c r="Y14" s="5"/>
      <c r="AC14" s="5"/>
      <c r="AG14" s="5"/>
      <c r="AI14" s="157"/>
    </row>
    <row r="15" spans="1:38" ht="14.25" hidden="1" customHeight="1" x14ac:dyDescent="0.2">
      <c r="E15" s="5"/>
      <c r="F15" s="5"/>
      <c r="G15" s="5"/>
      <c r="H15" s="5"/>
      <c r="I15" s="5"/>
      <c r="J15" s="5"/>
      <c r="K15" s="5"/>
      <c r="L15" s="5"/>
      <c r="M15" s="5"/>
      <c r="N15" s="5"/>
      <c r="O15" s="5"/>
      <c r="P15" s="5"/>
      <c r="Q15" s="5"/>
      <c r="U15" s="5"/>
      <c r="Y15" s="5"/>
      <c r="AC15" s="5"/>
      <c r="AG15" s="5"/>
      <c r="AI15" s="157"/>
    </row>
    <row r="16" spans="1:38" ht="14.25" hidden="1" customHeight="1" x14ac:dyDescent="0.2">
      <c r="E16" s="5"/>
      <c r="F16" s="5"/>
      <c r="G16" s="5"/>
      <c r="H16" s="5"/>
      <c r="I16" s="5"/>
      <c r="J16" s="5"/>
      <c r="K16" s="5"/>
      <c r="L16" s="5"/>
      <c r="M16" s="5"/>
      <c r="N16" s="5"/>
      <c r="O16" s="5"/>
      <c r="P16" s="5"/>
      <c r="Q16" s="5"/>
      <c r="U16" s="5"/>
      <c r="Y16" s="5"/>
      <c r="AC16" s="5"/>
      <c r="AG16" s="5"/>
      <c r="AI16" s="157"/>
    </row>
    <row r="17" spans="1:38" s="8" customFormat="1" ht="16.5" hidden="1" customHeight="1" x14ac:dyDescent="0.2">
      <c r="R17" s="3"/>
      <c r="S17" s="3"/>
      <c r="T17" s="3"/>
      <c r="U17" s="9"/>
      <c r="V17" s="124"/>
      <c r="W17" s="3"/>
      <c r="X17" s="3"/>
      <c r="Y17" s="9"/>
      <c r="Z17" s="124"/>
      <c r="AA17" s="3"/>
      <c r="AB17" s="3"/>
      <c r="AC17" s="9"/>
      <c r="AD17" s="124"/>
      <c r="AE17" s="3"/>
      <c r="AF17" s="3"/>
      <c r="AG17" s="9"/>
      <c r="AH17" s="3"/>
      <c r="AI17" s="157"/>
      <c r="AJ17" s="3"/>
      <c r="AK17" s="3"/>
      <c r="AL17" s="3"/>
    </row>
    <row r="18" spans="1:38" s="8" customFormat="1" ht="33.75" customHeight="1" x14ac:dyDescent="0.2">
      <c r="E18" s="10" t="s">
        <v>2</v>
      </c>
      <c r="F18" s="11"/>
      <c r="G18" s="11"/>
      <c r="H18" s="11"/>
      <c r="I18" s="11"/>
      <c r="J18" s="275"/>
      <c r="K18" s="276"/>
      <c r="L18" s="276"/>
      <c r="M18" s="276"/>
      <c r="N18" s="276"/>
      <c r="O18" s="276"/>
      <c r="P18" s="276"/>
      <c r="Q18" s="276"/>
      <c r="R18" s="276"/>
      <c r="S18" s="276"/>
      <c r="T18" s="276"/>
      <c r="U18" s="276"/>
      <c r="V18" s="276"/>
      <c r="W18" s="276"/>
      <c r="X18" s="276"/>
      <c r="Y18" s="276"/>
      <c r="Z18" s="124"/>
      <c r="AA18" s="12"/>
      <c r="AB18" s="109"/>
      <c r="AC18" s="11" t="s">
        <v>3</v>
      </c>
      <c r="AD18" s="128"/>
      <c r="AE18" s="111"/>
      <c r="AF18" s="112"/>
      <c r="AG18" s="110"/>
      <c r="AH18" s="3"/>
      <c r="AI18" s="157"/>
      <c r="AJ18" s="3"/>
      <c r="AK18" s="3"/>
      <c r="AL18" s="3"/>
    </row>
    <row r="19" spans="1:38" s="13" customFormat="1" ht="7.5" customHeight="1" x14ac:dyDescent="0.2">
      <c r="R19" s="3"/>
      <c r="S19" s="3"/>
      <c r="T19" s="3"/>
      <c r="U19" s="14"/>
      <c r="V19" s="124"/>
      <c r="W19" s="3"/>
      <c r="X19" s="3"/>
      <c r="Y19" s="14"/>
      <c r="Z19" s="124"/>
      <c r="AA19" s="3"/>
      <c r="AB19" s="3"/>
      <c r="AC19" s="14"/>
      <c r="AD19" s="124"/>
      <c r="AE19" s="3"/>
      <c r="AF19" s="3"/>
      <c r="AG19" s="14"/>
      <c r="AH19" s="3"/>
      <c r="AI19" s="157"/>
      <c r="AJ19" s="3"/>
      <c r="AK19" s="3"/>
      <c r="AL19" s="3"/>
    </row>
    <row r="20" spans="1:38" s="13" customFormat="1" ht="22.5" customHeight="1" x14ac:dyDescent="0.2">
      <c r="E20" s="10" t="s">
        <v>4</v>
      </c>
      <c r="F20" s="11"/>
      <c r="G20" s="11"/>
      <c r="H20" s="11"/>
      <c r="I20" s="11"/>
      <c r="J20" s="11"/>
      <c r="K20" s="15"/>
      <c r="L20" s="277"/>
      <c r="M20" s="278"/>
      <c r="N20" s="278"/>
      <c r="O20" s="278"/>
      <c r="P20" s="5"/>
      <c r="Q20" s="279" t="s">
        <v>5</v>
      </c>
      <c r="R20" s="279"/>
      <c r="S20" s="279"/>
      <c r="T20" s="279"/>
      <c r="U20" s="279"/>
      <c r="V20" s="279"/>
      <c r="W20" s="279"/>
      <c r="X20" s="279"/>
      <c r="Y20" s="279"/>
      <c r="Z20" s="280"/>
      <c r="AA20" s="16"/>
      <c r="AB20" s="17"/>
      <c r="AC20" s="281" t="str">
        <f>TEXT(PrimerEjerc_FlujoFondos,"dd/mm/")&amp;YEAR(PrimerEjerc_FlujoFondos)+1&amp;" al "&amp;TEXT(PrimerEjerc_FlujoFondos,"dd/mm/")&amp;YEAR(PrimerEjerc_FlujoFondos)+AñosProy</f>
        <v>00/01/1901 al 00/01/1900</v>
      </c>
      <c r="AD20" s="282"/>
      <c r="AE20" s="282"/>
      <c r="AF20" s="282"/>
      <c r="AG20" s="282"/>
      <c r="AH20" s="3"/>
      <c r="AI20" s="157"/>
      <c r="AJ20" s="3"/>
      <c r="AK20" s="3"/>
      <c r="AL20" s="3"/>
    </row>
    <row r="21" spans="1:38" s="13" customFormat="1" ht="8.25" customHeight="1" x14ac:dyDescent="0.2">
      <c r="E21" s="14"/>
      <c r="F21" s="14"/>
      <c r="G21" s="14"/>
      <c r="H21" s="14"/>
      <c r="I21" s="14"/>
      <c r="J21" s="14"/>
      <c r="K21" s="14"/>
      <c r="L21" s="14"/>
      <c r="M21" s="14"/>
      <c r="N21" s="14"/>
      <c r="O21" s="14"/>
      <c r="P21" s="14"/>
      <c r="Q21" s="14"/>
      <c r="R21" s="3"/>
      <c r="S21" s="3"/>
      <c r="T21" s="3"/>
      <c r="U21" s="14"/>
      <c r="V21" s="124"/>
      <c r="W21" s="3"/>
      <c r="X21" s="3"/>
      <c r="Y21" s="14"/>
      <c r="Z21" s="124"/>
      <c r="AA21" s="3"/>
      <c r="AB21" s="3"/>
      <c r="AC21" s="14"/>
      <c r="AD21" s="124"/>
      <c r="AE21" s="3"/>
      <c r="AF21" s="3"/>
      <c r="AG21" s="14"/>
      <c r="AH21" s="3"/>
      <c r="AI21" s="157"/>
      <c r="AJ21" s="3"/>
      <c r="AK21" s="3"/>
      <c r="AL21" s="3"/>
    </row>
    <row r="22" spans="1:38" s="8" customFormat="1" ht="32.25" customHeight="1" x14ac:dyDescent="0.2">
      <c r="E22" s="257" t="s">
        <v>6</v>
      </c>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3"/>
      <c r="AI22" s="157"/>
      <c r="AJ22" s="3"/>
      <c r="AK22" s="3"/>
      <c r="AL22" s="3"/>
    </row>
    <row r="23" spans="1:38" s="8" customFormat="1" ht="15.75" customHeight="1" x14ac:dyDescent="0.2">
      <c r="E23" s="375" t="str">
        <f>IF(AND(Mon_Selecc&lt;&gt;"",Q27&lt;&gt;"",TC_FlujoCliente=""),"ATENCIÓN: debe ingresar el Tipo de Cambio utilizado para confeccionar el presente Flujo de Fondos.","")</f>
        <v/>
      </c>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3"/>
      <c r="AI23" s="157"/>
      <c r="AJ23" s="3"/>
      <c r="AK23" s="3"/>
      <c r="AL23" s="3"/>
    </row>
    <row r="24" spans="1:38" s="8" customFormat="1" ht="19.5" customHeight="1" x14ac:dyDescent="0.2">
      <c r="E24" s="258" t="s">
        <v>7</v>
      </c>
      <c r="F24" s="259"/>
      <c r="G24" s="259"/>
      <c r="H24" s="259"/>
      <c r="I24" s="262"/>
      <c r="J24" s="263"/>
      <c r="L24" s="268" t="s">
        <v>222</v>
      </c>
      <c r="M24" s="268"/>
      <c r="N24" s="268"/>
      <c r="O24" s="269"/>
      <c r="P24" s="18"/>
      <c r="Q24" s="117" t="s">
        <v>8</v>
      </c>
      <c r="R24" s="3"/>
      <c r="S24" s="3"/>
      <c r="T24" s="3"/>
      <c r="U24" s="117" t="s">
        <v>9</v>
      </c>
      <c r="V24" s="124"/>
      <c r="W24" s="3"/>
      <c r="X24" s="3"/>
      <c r="Y24" s="117" t="s">
        <v>10</v>
      </c>
      <c r="Z24" s="124"/>
      <c r="AA24" s="3"/>
      <c r="AB24" s="3"/>
      <c r="AC24" s="117" t="str">
        <f>IF(AñosProy&gt;3,"Año 4","")</f>
        <v/>
      </c>
      <c r="AD24" s="124"/>
      <c r="AE24" s="3"/>
      <c r="AF24" s="3"/>
      <c r="AG24" s="117" t="str">
        <f>IF(AñosProy&gt;4,"Año 5","")</f>
        <v/>
      </c>
      <c r="AH24" s="3"/>
      <c r="AI24" s="157"/>
      <c r="AJ24" s="3"/>
      <c r="AK24" s="3"/>
      <c r="AL24" s="3"/>
    </row>
    <row r="25" spans="1:38" s="8" customFormat="1" ht="15" x14ac:dyDescent="0.2">
      <c r="E25" s="260"/>
      <c r="F25" s="261"/>
      <c r="G25" s="261"/>
      <c r="H25" s="261"/>
      <c r="I25" s="264"/>
      <c r="J25" s="265"/>
      <c r="K25" s="13"/>
      <c r="L25" s="270"/>
      <c r="M25" s="271"/>
      <c r="N25" s="271"/>
      <c r="O25" s="272"/>
      <c r="P25" s="13"/>
      <c r="Q25" s="118" t="str">
        <f>TEXT(PrimerEjerc_FlujoFondos,"dd/mmmm")</f>
        <v>00/Enero</v>
      </c>
      <c r="R25" s="3"/>
      <c r="S25" s="19" t="str">
        <f>IF(PrimerEjerc_FlujoFondos="","Ingrese fecha",TEXT(PrimerEjerc_FlujoFondos,"dd/mmmm"))</f>
        <v>Ingrese fecha</v>
      </c>
      <c r="T25" s="121" t="str">
        <f>IF(PrimerEjerc_FlujoFondos="","Ingrese fecha",TEXT(PrimerEjerc_FlujoFondos,"dd/mmmm"))</f>
        <v>Ingrese fecha</v>
      </c>
      <c r="U25" s="118" t="str">
        <f>IF(PrimerEjerc_FlujoFondos="","Ingrese fecha",TEXT(PrimerEjerc_FlujoFondos,"dd/mmmm"))</f>
        <v>Ingrese fecha</v>
      </c>
      <c r="V25" s="124"/>
      <c r="W25" s="3"/>
      <c r="X25" s="3"/>
      <c r="Y25" s="118" t="str">
        <f>IF(PrimerEjerc_FlujoFondos="","Ingrese fecha",TEXT(PrimerEjerc_FlujoFondos,"dd/mmmm"))</f>
        <v>Ingrese fecha</v>
      </c>
      <c r="Z25" s="124"/>
      <c r="AA25" s="3"/>
      <c r="AB25" s="3"/>
      <c r="AC25" s="118" t="str">
        <f>IF(AñosProy&gt;3,IF(PrimerEjerc_FlujoFondos="","Ingrese fecha",TEXT(PrimerEjerc_FlujoFondos,"dd/mmmm")),"")</f>
        <v/>
      </c>
      <c r="AD25" s="124"/>
      <c r="AE25" s="3"/>
      <c r="AF25" s="3"/>
      <c r="AG25" s="118" t="str">
        <f>IF(AñosProy&gt;4,IF(PrimerEjerc_FlujoFondos="","Ingrese fecha",TEXT(PrimerEjerc_FlujoFondos,"dd/mmmm")),"")</f>
        <v/>
      </c>
      <c r="AH25" s="3"/>
      <c r="AI25" s="157"/>
      <c r="AJ25" s="3"/>
      <c r="AK25" s="3"/>
      <c r="AL25" s="3"/>
    </row>
    <row r="26" spans="1:38" s="21" customFormat="1" ht="18.75" customHeight="1" x14ac:dyDescent="0.2">
      <c r="A26" s="8"/>
      <c r="B26" s="20"/>
      <c r="C26" s="20"/>
      <c r="E26" s="22"/>
      <c r="Q26" s="119">
        <f>YEAR(PrimerEjerc_FlujoFondos+360)</f>
        <v>1900</v>
      </c>
      <c r="R26" s="3"/>
      <c r="S26" s="23" t="str">
        <f>IF(PrimerEjerc_FlujoFondos="","últim.ej.cerrado",O26+1)</f>
        <v>últim.ej.cerrado</v>
      </c>
      <c r="T26" s="122" t="str">
        <f>IF(PrimerEjerc_FlujoFondos="","últim.ej.cerrado",P26+1)</f>
        <v>últim.ej.cerrado</v>
      </c>
      <c r="U26" s="119" t="str">
        <f>IF(PrimerEjerc_FlujoFondos="","últim.ej.cerrado",Q26+1)</f>
        <v>últim.ej.cerrado</v>
      </c>
      <c r="V26" s="124"/>
      <c r="W26" s="3"/>
      <c r="X26" s="3"/>
      <c r="Y26" s="119" t="str">
        <f>IF(PrimerEjerc_FlujoFondos="","últim.ej.cerrado",U26+1)</f>
        <v>últim.ej.cerrado</v>
      </c>
      <c r="Z26" s="124"/>
      <c r="AA26" s="3"/>
      <c r="AB26" s="3"/>
      <c r="AC26" s="119" t="str">
        <f>IF(AñosProy&gt;3,IF(PrimerEjerc_FlujoFondos="","últim.ej.cerrado",Y26+1),"")</f>
        <v/>
      </c>
      <c r="AD26" s="124"/>
      <c r="AE26" s="3"/>
      <c r="AF26" s="3"/>
      <c r="AG26" s="119" t="str">
        <f>IF(AñosProy&gt;4,IF(PrimerEjerc_FlujoFondos="","últim.ej.cerrado",AC26+1),"")</f>
        <v/>
      </c>
      <c r="AH26" s="3"/>
      <c r="AI26" s="157"/>
      <c r="AJ26" s="3"/>
      <c r="AK26" s="3"/>
      <c r="AL26" s="3"/>
    </row>
    <row r="27" spans="1:38" s="8" customFormat="1" ht="15.95" customHeight="1" x14ac:dyDescent="0.2">
      <c r="E27" s="266" t="s">
        <v>11</v>
      </c>
      <c r="F27" s="267"/>
      <c r="G27" s="267"/>
      <c r="H27" s="267"/>
      <c r="I27" s="267"/>
      <c r="J27" s="267"/>
      <c r="K27" s="267"/>
      <c r="L27" s="267"/>
      <c r="M27" s="267"/>
      <c r="N27" s="267"/>
      <c r="O27" s="267"/>
      <c r="P27" s="267"/>
      <c r="Q27" s="130"/>
      <c r="R27" s="3"/>
      <c r="S27" s="24">
        <f>+O95</f>
        <v>0</v>
      </c>
      <c r="T27" s="123">
        <f>+P95</f>
        <v>0</v>
      </c>
      <c r="U27" s="120">
        <f ca="1">+Q95</f>
        <v>0</v>
      </c>
      <c r="V27" s="124"/>
      <c r="W27" s="3"/>
      <c r="X27" s="3"/>
      <c r="Y27" s="120">
        <f ca="1">+U95</f>
        <v>0</v>
      </c>
      <c r="Z27" s="124"/>
      <c r="AA27" s="3"/>
      <c r="AB27" s="3"/>
      <c r="AC27" s="120" t="str">
        <f>IF(AñosProy&gt;3,+Y95,"")</f>
        <v/>
      </c>
      <c r="AD27" s="124"/>
      <c r="AE27" s="3"/>
      <c r="AF27" s="3"/>
      <c r="AG27" s="120" t="str">
        <f>IF(AñosProy&gt;4,AC95,"")</f>
        <v/>
      </c>
      <c r="AH27" s="3"/>
      <c r="AI27" s="157"/>
      <c r="AJ27" s="3"/>
      <c r="AK27" s="3"/>
      <c r="AL27" s="3"/>
    </row>
    <row r="28" spans="1:38" s="113" customFormat="1" ht="3.75" customHeight="1" x14ac:dyDescent="0.2">
      <c r="A28" s="8" t="s">
        <v>212</v>
      </c>
      <c r="E28" s="114"/>
      <c r="F28" s="114"/>
      <c r="G28" s="115"/>
      <c r="H28" s="115"/>
      <c r="I28" s="115"/>
      <c r="J28" s="115"/>
      <c r="K28" s="115"/>
      <c r="L28" s="115"/>
      <c r="M28" s="115"/>
      <c r="N28" s="115"/>
      <c r="O28" s="115"/>
      <c r="P28" s="115"/>
      <c r="Q28" s="116" t="s">
        <v>12</v>
      </c>
      <c r="R28" s="115" t="s">
        <v>13</v>
      </c>
      <c r="S28" s="115"/>
      <c r="T28" s="115"/>
      <c r="U28" s="116" t="s">
        <v>14</v>
      </c>
      <c r="V28" s="115" t="s">
        <v>15</v>
      </c>
      <c r="W28" s="115"/>
      <c r="X28" s="115"/>
      <c r="Y28" s="116" t="s">
        <v>16</v>
      </c>
      <c r="Z28" s="115" t="s">
        <v>17</v>
      </c>
      <c r="AA28" s="115"/>
      <c r="AB28" s="115"/>
      <c r="AC28" s="116" t="s">
        <v>18</v>
      </c>
      <c r="AD28" s="115" t="s">
        <v>19</v>
      </c>
      <c r="AE28" s="115"/>
      <c r="AF28" s="115"/>
      <c r="AG28" s="116" t="s">
        <v>20</v>
      </c>
      <c r="AH28" s="114" t="s">
        <v>21</v>
      </c>
      <c r="AI28" s="157"/>
      <c r="AJ28" s="114"/>
      <c r="AK28" s="114"/>
      <c r="AL28" s="114"/>
    </row>
    <row r="29" spans="1:38" s="8" customFormat="1" ht="15.95" customHeight="1" x14ac:dyDescent="0.2">
      <c r="E29" s="224" t="s">
        <v>22</v>
      </c>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6"/>
      <c r="AH29" s="3"/>
      <c r="AI29" s="157"/>
      <c r="AJ29" s="3"/>
      <c r="AK29" s="3"/>
      <c r="AL29" s="3"/>
    </row>
    <row r="30" spans="1:38" s="8" customFormat="1" ht="15.95" customHeight="1" x14ac:dyDescent="0.2">
      <c r="E30" s="236" t="s">
        <v>23</v>
      </c>
      <c r="F30" s="237"/>
      <c r="G30" s="237"/>
      <c r="H30" s="237"/>
      <c r="I30" s="237"/>
      <c r="J30" s="237"/>
      <c r="K30" s="237"/>
      <c r="L30" s="237"/>
      <c r="M30" s="237"/>
      <c r="N30" s="237"/>
      <c r="O30" s="237"/>
      <c r="P30" s="238"/>
      <c r="Q30" s="25"/>
      <c r="R30" s="3"/>
      <c r="S30" s="3"/>
      <c r="T30" s="3"/>
      <c r="U30" s="25"/>
      <c r="V30" s="124"/>
      <c r="W30" s="3"/>
      <c r="X30" s="3"/>
      <c r="Y30" s="25"/>
      <c r="Z30" s="124"/>
      <c r="AA30" s="3"/>
      <c r="AB30" s="3"/>
      <c r="AC30" s="25"/>
      <c r="AD30" s="124"/>
      <c r="AE30" s="3"/>
      <c r="AF30" s="3"/>
      <c r="AG30" s="25"/>
      <c r="AH30" s="3"/>
      <c r="AI30" s="157"/>
      <c r="AJ30" s="3"/>
      <c r="AK30" s="3"/>
      <c r="AL30" s="3"/>
    </row>
    <row r="31" spans="1:38" s="8" customFormat="1" ht="15.95" customHeight="1" x14ac:dyDescent="0.2">
      <c r="E31" s="236" t="s">
        <v>24</v>
      </c>
      <c r="F31" s="237"/>
      <c r="G31" s="237"/>
      <c r="H31" s="237"/>
      <c r="I31" s="237"/>
      <c r="J31" s="237"/>
      <c r="K31" s="237"/>
      <c r="L31" s="237"/>
      <c r="M31" s="237"/>
      <c r="N31" s="237"/>
      <c r="O31" s="237"/>
      <c r="P31" s="238"/>
      <c r="Q31" s="26"/>
      <c r="R31" s="3"/>
      <c r="S31" s="3"/>
      <c r="T31" s="3"/>
      <c r="U31" s="26"/>
      <c r="V31" s="124"/>
      <c r="W31" s="3"/>
      <c r="X31" s="3"/>
      <c r="Y31" s="26"/>
      <c r="Z31" s="124"/>
      <c r="AA31" s="3"/>
      <c r="AB31" s="3"/>
      <c r="AC31" s="26"/>
      <c r="AD31" s="124"/>
      <c r="AE31" s="3"/>
      <c r="AF31" s="3"/>
      <c r="AG31" s="26"/>
      <c r="AH31" s="3"/>
      <c r="AI31" s="157"/>
      <c r="AJ31" s="3"/>
      <c r="AK31" s="3"/>
      <c r="AL31" s="3"/>
    </row>
    <row r="32" spans="1:38" s="8" customFormat="1" ht="15.75" customHeight="1" x14ac:dyDescent="0.2">
      <c r="A32" s="8" t="s">
        <v>212</v>
      </c>
      <c r="E32" s="242" t="s">
        <v>25</v>
      </c>
      <c r="F32" s="243"/>
      <c r="G32" s="243"/>
      <c r="H32" s="243"/>
      <c r="I32" s="243"/>
      <c r="J32" s="243"/>
      <c r="K32" s="243"/>
      <c r="L32" s="243"/>
      <c r="M32" s="243"/>
      <c r="N32" s="243"/>
      <c r="O32" s="243"/>
      <c r="P32" s="243"/>
      <c r="Q32" s="106">
        <f ca="1">SUM(INDIRECT(ColAño1&amp;ROW(TitIngOp)+1&amp;":"&amp;ColAño1&amp;ROW()-1))</f>
        <v>0</v>
      </c>
      <c r="R32" s="3"/>
      <c r="S32" s="3"/>
      <c r="T32" s="3"/>
      <c r="U32" s="106">
        <f ca="1">SUM(INDIRECT(ColAño2&amp;ROW(TitIngOp)+1&amp;":"&amp;ColAño2&amp;ROW()-1))</f>
        <v>0</v>
      </c>
      <c r="V32" s="124"/>
      <c r="W32" s="3"/>
      <c r="X32" s="3"/>
      <c r="Y32" s="106">
        <f ca="1">SUM(INDIRECT(ColAño3&amp;ROW(TitIngOp)+1&amp;":"&amp;ColAño3&amp;ROW()-1))</f>
        <v>0</v>
      </c>
      <c r="Z32" s="124"/>
      <c r="AA32" s="3"/>
      <c r="AB32" s="3"/>
      <c r="AC32" s="106" t="str">
        <f ca="1">IF(AñosProy&gt;3,SUM(INDIRECT(ColAño4&amp;ROW(TitIngOp)+1&amp;":"&amp;ColAño4&amp;ROW()-1)),"")</f>
        <v/>
      </c>
      <c r="AD32" s="124"/>
      <c r="AE32" s="3"/>
      <c r="AF32" s="3"/>
      <c r="AG32" s="106" t="str">
        <f ca="1">IF(AñosProy&gt;4,SUM(INDIRECT(ColAño5&amp;ROW(TitIngOp)+1&amp;":"&amp;ColAño5&amp;ROW()-1)),"")</f>
        <v/>
      </c>
      <c r="AH32" s="3"/>
      <c r="AI32" s="157"/>
      <c r="AJ32" s="3"/>
      <c r="AK32" s="3"/>
      <c r="AL32" s="3"/>
    </row>
    <row r="33" spans="1:38" s="8" customFormat="1" ht="3.75" customHeight="1" x14ac:dyDescent="0.2">
      <c r="A33" s="8" t="s">
        <v>212</v>
      </c>
      <c r="E33" s="251"/>
      <c r="F33" s="252"/>
      <c r="G33" s="252"/>
      <c r="H33" s="252"/>
      <c r="I33" s="252"/>
      <c r="J33" s="252"/>
      <c r="K33" s="252"/>
      <c r="L33" s="252"/>
      <c r="M33" s="252"/>
      <c r="N33" s="252"/>
      <c r="O33" s="252"/>
      <c r="P33" s="253"/>
      <c r="Q33" s="27"/>
      <c r="R33" s="3"/>
      <c r="S33" s="3"/>
      <c r="T33" s="3"/>
      <c r="U33" s="27"/>
      <c r="V33" s="37"/>
      <c r="W33" s="3"/>
      <c r="X33" s="3"/>
      <c r="Y33" s="27"/>
      <c r="Z33" s="37"/>
      <c r="AA33" s="3"/>
      <c r="AB33" s="3"/>
      <c r="AC33" s="27"/>
      <c r="AD33" s="37"/>
      <c r="AE33" s="3"/>
      <c r="AF33" s="3"/>
      <c r="AG33" s="27"/>
      <c r="AH33" s="3"/>
      <c r="AI33" s="157"/>
      <c r="AJ33" s="3"/>
      <c r="AK33" s="3"/>
      <c r="AL33" s="3"/>
    </row>
    <row r="34" spans="1:38" s="8" customFormat="1" ht="15.95" customHeight="1" x14ac:dyDescent="0.2">
      <c r="E34" s="224" t="s">
        <v>26</v>
      </c>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6"/>
      <c r="AH34" s="3"/>
      <c r="AI34" s="157"/>
      <c r="AJ34" s="3"/>
      <c r="AK34" s="3"/>
      <c r="AL34" s="3"/>
    </row>
    <row r="35" spans="1:38" s="8" customFormat="1" ht="15.95" customHeight="1" x14ac:dyDescent="0.2">
      <c r="E35" s="254" t="s">
        <v>27</v>
      </c>
      <c r="F35" s="255"/>
      <c r="G35" s="255"/>
      <c r="H35" s="255"/>
      <c r="I35" s="255"/>
      <c r="J35" s="255"/>
      <c r="K35" s="255"/>
      <c r="L35" s="255"/>
      <c r="M35" s="255"/>
      <c r="N35" s="255"/>
      <c r="O35" s="255"/>
      <c r="P35" s="256"/>
      <c r="Q35" s="28"/>
      <c r="R35" s="3"/>
      <c r="S35" s="3"/>
      <c r="T35" s="3"/>
      <c r="U35" s="28"/>
      <c r="V35" s="124"/>
      <c r="W35" s="3"/>
      <c r="X35" s="3"/>
      <c r="Y35" s="28"/>
      <c r="Z35" s="124"/>
      <c r="AA35" s="3"/>
      <c r="AB35" s="3"/>
      <c r="AC35" s="28"/>
      <c r="AD35" s="124"/>
      <c r="AE35" s="3"/>
      <c r="AF35" s="3"/>
      <c r="AG35" s="28"/>
      <c r="AH35" s="3"/>
      <c r="AI35" s="157"/>
      <c r="AJ35" s="3"/>
      <c r="AK35" s="3"/>
      <c r="AL35" s="3"/>
    </row>
    <row r="36" spans="1:38" s="8" customFormat="1" ht="15.95" customHeight="1" x14ac:dyDescent="0.2">
      <c r="E36" s="239" t="s">
        <v>28</v>
      </c>
      <c r="F36" s="240"/>
      <c r="G36" s="240"/>
      <c r="H36" s="240"/>
      <c r="I36" s="240"/>
      <c r="J36" s="240"/>
      <c r="K36" s="240"/>
      <c r="L36" s="240"/>
      <c r="M36" s="240"/>
      <c r="N36" s="240"/>
      <c r="O36" s="240"/>
      <c r="P36" s="241"/>
      <c r="Q36" s="29"/>
      <c r="R36" s="3"/>
      <c r="S36" s="3"/>
      <c r="T36" s="3"/>
      <c r="U36" s="29"/>
      <c r="V36" s="124"/>
      <c r="W36" s="3"/>
      <c r="X36" s="3"/>
      <c r="Y36" s="29"/>
      <c r="Z36" s="124"/>
      <c r="AA36" s="3"/>
      <c r="AB36" s="3"/>
      <c r="AC36" s="29"/>
      <c r="AD36" s="124"/>
      <c r="AE36" s="3"/>
      <c r="AF36" s="3"/>
      <c r="AG36" s="29"/>
      <c r="AH36" s="3"/>
      <c r="AI36" s="157"/>
      <c r="AJ36" s="3"/>
      <c r="AK36" s="3"/>
      <c r="AL36" s="3"/>
    </row>
    <row r="37" spans="1:38" s="8" customFormat="1" ht="15.95" customHeight="1" x14ac:dyDescent="0.2">
      <c r="E37" s="239" t="s">
        <v>29</v>
      </c>
      <c r="F37" s="240"/>
      <c r="G37" s="240"/>
      <c r="H37" s="240"/>
      <c r="I37" s="240"/>
      <c r="J37" s="240"/>
      <c r="K37" s="240"/>
      <c r="L37" s="240"/>
      <c r="M37" s="240"/>
      <c r="N37" s="240"/>
      <c r="O37" s="240"/>
      <c r="P37" s="241"/>
      <c r="Q37" s="29"/>
      <c r="R37" s="3"/>
      <c r="S37" s="3"/>
      <c r="T37" s="3"/>
      <c r="U37" s="29"/>
      <c r="V37" s="124"/>
      <c r="W37" s="3"/>
      <c r="X37" s="3"/>
      <c r="Y37" s="29"/>
      <c r="Z37" s="124"/>
      <c r="AA37" s="3"/>
      <c r="AB37" s="3"/>
      <c r="AC37" s="29"/>
      <c r="AD37" s="124"/>
      <c r="AE37" s="3"/>
      <c r="AF37" s="3"/>
      <c r="AG37" s="29"/>
      <c r="AH37" s="3"/>
      <c r="AI37" s="157"/>
      <c r="AJ37" s="3"/>
      <c r="AK37" s="3"/>
      <c r="AL37" s="3"/>
    </row>
    <row r="38" spans="1:38" s="8" customFormat="1" ht="15.95" customHeight="1" x14ac:dyDescent="0.2">
      <c r="E38" s="239" t="s">
        <v>30</v>
      </c>
      <c r="F38" s="240"/>
      <c r="G38" s="240"/>
      <c r="H38" s="240"/>
      <c r="I38" s="240"/>
      <c r="J38" s="240"/>
      <c r="K38" s="240"/>
      <c r="L38" s="240"/>
      <c r="M38" s="240"/>
      <c r="N38" s="240"/>
      <c r="O38" s="240"/>
      <c r="P38" s="241"/>
      <c r="Q38" s="29"/>
      <c r="R38" s="3"/>
      <c r="S38" s="3"/>
      <c r="T38" s="3"/>
      <c r="U38" s="29"/>
      <c r="V38" s="124"/>
      <c r="W38" s="3"/>
      <c r="X38" s="3"/>
      <c r="Y38" s="29"/>
      <c r="Z38" s="124"/>
      <c r="AA38" s="3"/>
      <c r="AB38" s="3"/>
      <c r="AC38" s="29"/>
      <c r="AD38" s="124"/>
      <c r="AE38" s="3"/>
      <c r="AF38" s="3"/>
      <c r="AG38" s="29"/>
      <c r="AH38" s="3"/>
      <c r="AI38" s="157"/>
      <c r="AJ38" s="3"/>
      <c r="AK38" s="3"/>
      <c r="AL38" s="3"/>
    </row>
    <row r="39" spans="1:38" s="8" customFormat="1" ht="15.95" customHeight="1" x14ac:dyDescent="0.2">
      <c r="E39" s="239" t="s">
        <v>31</v>
      </c>
      <c r="F39" s="240"/>
      <c r="G39" s="240"/>
      <c r="H39" s="240"/>
      <c r="I39" s="240"/>
      <c r="J39" s="240"/>
      <c r="K39" s="240"/>
      <c r="L39" s="240"/>
      <c r="M39" s="240"/>
      <c r="N39" s="240"/>
      <c r="O39" s="240"/>
      <c r="P39" s="241"/>
      <c r="Q39" s="29"/>
      <c r="R39" s="3"/>
      <c r="S39" s="3"/>
      <c r="T39" s="3"/>
      <c r="U39" s="29"/>
      <c r="V39" s="124"/>
      <c r="W39" s="3"/>
      <c r="X39" s="3"/>
      <c r="Y39" s="29"/>
      <c r="Z39" s="124"/>
      <c r="AA39" s="3"/>
      <c r="AB39" s="3"/>
      <c r="AC39" s="29"/>
      <c r="AD39" s="124"/>
      <c r="AE39" s="3"/>
      <c r="AF39" s="3"/>
      <c r="AG39" s="29"/>
      <c r="AH39" s="3"/>
      <c r="AI39" s="157"/>
      <c r="AJ39" s="3"/>
      <c r="AK39" s="3"/>
      <c r="AL39" s="3"/>
    </row>
    <row r="40" spans="1:38" s="8" customFormat="1" ht="15.95" customHeight="1" x14ac:dyDescent="0.2">
      <c r="E40" s="239" t="s">
        <v>32</v>
      </c>
      <c r="F40" s="240"/>
      <c r="G40" s="240"/>
      <c r="H40" s="240"/>
      <c r="I40" s="240"/>
      <c r="J40" s="240"/>
      <c r="K40" s="240"/>
      <c r="L40" s="240"/>
      <c r="M40" s="240"/>
      <c r="N40" s="240"/>
      <c r="O40" s="240"/>
      <c r="P40" s="241"/>
      <c r="Q40" s="136"/>
      <c r="R40" s="3"/>
      <c r="S40" s="3"/>
      <c r="T40" s="3"/>
      <c r="U40" s="29"/>
      <c r="V40" s="124"/>
      <c r="W40" s="3"/>
      <c r="X40" s="3"/>
      <c r="Y40" s="29"/>
      <c r="Z40" s="124"/>
      <c r="AA40" s="3"/>
      <c r="AB40" s="3"/>
      <c r="AC40" s="136"/>
      <c r="AD40" s="124"/>
      <c r="AE40" s="3"/>
      <c r="AF40" s="3"/>
      <c r="AG40" s="136"/>
      <c r="AH40" s="3"/>
      <c r="AI40" s="158"/>
      <c r="AJ40" s="3"/>
      <c r="AK40" s="3"/>
      <c r="AL40" s="3"/>
    </row>
    <row r="41" spans="1:38" s="8" customFormat="1" ht="15.95" customHeight="1" x14ac:dyDescent="0.25">
      <c r="A41" s="8" t="s">
        <v>212</v>
      </c>
      <c r="E41" s="249" t="s">
        <v>33</v>
      </c>
      <c r="F41" s="250"/>
      <c r="G41" s="250"/>
      <c r="H41" s="250"/>
      <c r="I41" s="250"/>
      <c r="J41" s="250"/>
      <c r="K41" s="250"/>
      <c r="L41" s="250"/>
      <c r="M41" s="250"/>
      <c r="N41" s="250"/>
      <c r="O41" s="250"/>
      <c r="P41" s="250"/>
      <c r="Q41" s="137">
        <f ca="1">SUM(INDIRECT(ColAño1&amp;ROW(TitEgOp)+1&amp;":"&amp;ColAño1&amp;ROW()-1))</f>
        <v>0</v>
      </c>
      <c r="R41" s="132" t="str">
        <f ca="1">+IFERROR(IF(Q32&lt;&gt;"",Q41/Q32,""),"")</f>
        <v/>
      </c>
      <c r="S41" s="133"/>
      <c r="T41" s="133"/>
      <c r="U41" s="137">
        <f ca="1">SUM(INDIRECT(ColAño2&amp;ROW(TitEgOp)+1&amp;":"&amp;ColAño2&amp;ROW()-1))</f>
        <v>0</v>
      </c>
      <c r="V41" s="134" t="str">
        <f ca="1">+IFERROR(IF(U32&lt;&gt;"",U41/U32,""),"")</f>
        <v/>
      </c>
      <c r="W41" s="140">
        <f t="shared" ref="W41" si="0">SUM(W35:W40)</f>
        <v>0</v>
      </c>
      <c r="X41" s="141" t="e">
        <f>+W41/W32</f>
        <v>#DIV/0!</v>
      </c>
      <c r="Y41" s="137">
        <f ca="1">SUM(INDIRECT(ColAño3&amp;ROW(TitEgOp)+1&amp;":"&amp;ColAño3&amp;ROW()-1))</f>
        <v>0</v>
      </c>
      <c r="Z41" s="134" t="str">
        <f ca="1">+IFERROR(IF(Y32&lt;&gt;"",Y41/Y32,""),"")</f>
        <v/>
      </c>
      <c r="AA41" s="138"/>
      <c r="AB41" s="139" t="e">
        <f>+AA41/AA32</f>
        <v>#DIV/0!</v>
      </c>
      <c r="AC41" s="137" t="str">
        <f ca="1">IF(AñosProy&gt;3,SUM(INDIRECT(ColAño4&amp;ROW(TitEgOp)+1&amp;":"&amp;ColAño4&amp;ROW()-1)),"")</f>
        <v/>
      </c>
      <c r="AD41" s="134" t="str">
        <f ca="1">+IFERROR(IF(AC32&lt;&gt;"",AC41/AC32,""),"")</f>
        <v/>
      </c>
      <c r="AE41" s="138"/>
      <c r="AF41" s="139" t="e">
        <f>+AE41/AE32</f>
        <v>#DIV/0!</v>
      </c>
      <c r="AG41" s="137" t="str">
        <f ca="1">IF(AñosProy&gt;4,SUM(INDIRECT(ColAño5&amp;ROW(TitEgOp)+1&amp;":"&amp;ColAño5&amp;ROW()-1)),"")</f>
        <v/>
      </c>
      <c r="AH41" s="133"/>
      <c r="AI41" s="135" t="str">
        <f ca="1">+IFERROR(IF(AG32&lt;&gt;"",AG41/AG32,""),"")</f>
        <v/>
      </c>
      <c r="AJ41" s="3"/>
      <c r="AK41" s="3"/>
      <c r="AL41" s="3"/>
    </row>
    <row r="42" spans="1:38" s="8" customFormat="1" ht="15.95" customHeight="1" x14ac:dyDescent="0.2">
      <c r="E42" s="239" t="s">
        <v>34</v>
      </c>
      <c r="F42" s="240"/>
      <c r="G42" s="240"/>
      <c r="H42" s="240"/>
      <c r="I42" s="240"/>
      <c r="J42" s="240"/>
      <c r="K42" s="240"/>
      <c r="L42" s="240"/>
      <c r="M42" s="240"/>
      <c r="N42" s="240"/>
      <c r="O42" s="240"/>
      <c r="P42" s="241"/>
      <c r="Q42" s="28"/>
      <c r="R42" s="3"/>
      <c r="S42" s="3"/>
      <c r="T42" s="3"/>
      <c r="U42" s="29"/>
      <c r="V42" s="124"/>
      <c r="W42" s="3"/>
      <c r="X42" s="3"/>
      <c r="Y42" s="29"/>
      <c r="Z42" s="124"/>
      <c r="AA42" s="3"/>
      <c r="AB42" s="3"/>
      <c r="AC42" s="28"/>
      <c r="AD42" s="124"/>
      <c r="AE42" s="3"/>
      <c r="AF42" s="3"/>
      <c r="AG42" s="28"/>
      <c r="AH42" s="3"/>
      <c r="AI42" s="124"/>
      <c r="AJ42" s="3"/>
      <c r="AK42" s="3"/>
      <c r="AL42" s="3"/>
    </row>
    <row r="43" spans="1:38" s="8" customFormat="1" ht="15.95" customHeight="1" x14ac:dyDescent="0.2">
      <c r="E43" s="239" t="s">
        <v>35</v>
      </c>
      <c r="F43" s="240"/>
      <c r="G43" s="240"/>
      <c r="H43" s="240"/>
      <c r="I43" s="240"/>
      <c r="J43" s="240"/>
      <c r="K43" s="240"/>
      <c r="L43" s="240"/>
      <c r="M43" s="240"/>
      <c r="N43" s="240"/>
      <c r="O43" s="240"/>
      <c r="P43" s="241"/>
      <c r="Q43" s="29"/>
      <c r="R43" s="3"/>
      <c r="S43" s="3"/>
      <c r="T43" s="3"/>
      <c r="U43" s="29"/>
      <c r="V43" s="124"/>
      <c r="W43" s="3"/>
      <c r="X43" s="3"/>
      <c r="Y43" s="29"/>
      <c r="Z43" s="124"/>
      <c r="AA43" s="3"/>
      <c r="AB43" s="3"/>
      <c r="AC43" s="29"/>
      <c r="AD43" s="124"/>
      <c r="AE43" s="3"/>
      <c r="AF43" s="3"/>
      <c r="AG43" s="29"/>
      <c r="AH43" s="3"/>
      <c r="AI43" s="124"/>
      <c r="AJ43" s="3"/>
      <c r="AK43" s="3"/>
      <c r="AL43" s="3"/>
    </row>
    <row r="44" spans="1:38" s="8" customFormat="1" ht="15.95" customHeight="1" x14ac:dyDescent="0.2">
      <c r="E44" s="239" t="s">
        <v>36</v>
      </c>
      <c r="F44" s="240"/>
      <c r="G44" s="240"/>
      <c r="H44" s="240"/>
      <c r="I44" s="240"/>
      <c r="J44" s="240"/>
      <c r="K44" s="240"/>
      <c r="L44" s="240"/>
      <c r="M44" s="240"/>
      <c r="N44" s="240"/>
      <c r="O44" s="240"/>
      <c r="P44" s="241"/>
      <c r="Q44" s="29"/>
      <c r="R44" s="3"/>
      <c r="S44" s="3"/>
      <c r="T44" s="3"/>
      <c r="U44" s="29"/>
      <c r="V44" s="124"/>
      <c r="W44" s="3"/>
      <c r="X44" s="3"/>
      <c r="Y44" s="29"/>
      <c r="Z44" s="124"/>
      <c r="AA44" s="3"/>
      <c r="AB44" s="3"/>
      <c r="AC44" s="29"/>
      <c r="AD44" s="124"/>
      <c r="AE44" s="3"/>
      <c r="AF44" s="3"/>
      <c r="AG44" s="29"/>
      <c r="AH44" s="3"/>
      <c r="AI44" s="124"/>
      <c r="AJ44" s="3"/>
      <c r="AK44" s="3"/>
      <c r="AL44" s="3"/>
    </row>
    <row r="45" spans="1:38" s="8" customFormat="1" ht="15.95" customHeight="1" x14ac:dyDescent="0.2">
      <c r="E45" s="239" t="s">
        <v>37</v>
      </c>
      <c r="F45" s="240"/>
      <c r="G45" s="240"/>
      <c r="H45" s="240"/>
      <c r="I45" s="240"/>
      <c r="J45" s="240"/>
      <c r="K45" s="240"/>
      <c r="L45" s="240"/>
      <c r="M45" s="240"/>
      <c r="N45" s="240"/>
      <c r="O45" s="240"/>
      <c r="P45" s="241"/>
      <c r="Q45" s="29"/>
      <c r="R45" s="3"/>
      <c r="S45" s="3"/>
      <c r="T45" s="3"/>
      <c r="U45" s="29"/>
      <c r="V45" s="124"/>
      <c r="W45" s="3"/>
      <c r="X45" s="3"/>
      <c r="Y45" s="29"/>
      <c r="Z45" s="124"/>
      <c r="AA45" s="3"/>
      <c r="AB45" s="3"/>
      <c r="AC45" s="29"/>
      <c r="AD45" s="124"/>
      <c r="AE45" s="3"/>
      <c r="AF45" s="3"/>
      <c r="AG45" s="29"/>
      <c r="AH45" s="3"/>
      <c r="AI45" s="124"/>
      <c r="AJ45" s="3"/>
      <c r="AK45" s="3"/>
      <c r="AL45" s="3"/>
    </row>
    <row r="46" spans="1:38" s="8" customFormat="1" ht="15.95" customHeight="1" x14ac:dyDescent="0.2">
      <c r="E46" s="239" t="s">
        <v>38</v>
      </c>
      <c r="F46" s="240"/>
      <c r="G46" s="240"/>
      <c r="H46" s="240"/>
      <c r="I46" s="240"/>
      <c r="J46" s="240"/>
      <c r="K46" s="240"/>
      <c r="L46" s="240"/>
      <c r="M46" s="240"/>
      <c r="N46" s="240"/>
      <c r="O46" s="240"/>
      <c r="P46" s="241"/>
      <c r="Q46" s="29"/>
      <c r="R46" s="3"/>
      <c r="S46" s="3"/>
      <c r="T46" s="3"/>
      <c r="U46" s="29"/>
      <c r="V46" s="124"/>
      <c r="W46" s="3"/>
      <c r="X46" s="3"/>
      <c r="Y46" s="29"/>
      <c r="Z46" s="124"/>
      <c r="AA46" s="3"/>
      <c r="AB46" s="3"/>
      <c r="AC46" s="29"/>
      <c r="AD46" s="124"/>
      <c r="AE46" s="3"/>
      <c r="AF46" s="3"/>
      <c r="AG46" s="29"/>
      <c r="AH46" s="3"/>
      <c r="AI46" s="124"/>
      <c r="AJ46" s="3"/>
      <c r="AK46" s="3"/>
      <c r="AL46" s="3"/>
    </row>
    <row r="47" spans="1:38" s="8" customFormat="1" ht="15.95" customHeight="1" x14ac:dyDescent="0.2">
      <c r="E47" s="239" t="s">
        <v>39</v>
      </c>
      <c r="F47" s="240"/>
      <c r="G47" s="240"/>
      <c r="H47" s="240"/>
      <c r="I47" s="240"/>
      <c r="J47" s="240"/>
      <c r="K47" s="240"/>
      <c r="L47" s="240"/>
      <c r="M47" s="240"/>
      <c r="N47" s="240"/>
      <c r="O47" s="240"/>
      <c r="P47" s="241"/>
      <c r="Q47" s="29"/>
      <c r="R47" s="3"/>
      <c r="S47" s="3"/>
      <c r="T47" s="3"/>
      <c r="U47" s="29"/>
      <c r="V47" s="124"/>
      <c r="W47" s="3"/>
      <c r="X47" s="3"/>
      <c r="Y47" s="29"/>
      <c r="Z47" s="124"/>
      <c r="AA47" s="3"/>
      <c r="AB47" s="3"/>
      <c r="AC47" s="29"/>
      <c r="AD47" s="124"/>
      <c r="AE47" s="3"/>
      <c r="AF47" s="3"/>
      <c r="AG47" s="29"/>
      <c r="AH47" s="3"/>
      <c r="AI47" s="124"/>
      <c r="AJ47" s="3"/>
      <c r="AK47" s="3"/>
      <c r="AL47" s="3"/>
    </row>
    <row r="48" spans="1:38" s="8" customFormat="1" ht="15.95" customHeight="1" x14ac:dyDescent="0.2">
      <c r="E48" s="239" t="s">
        <v>40</v>
      </c>
      <c r="F48" s="240"/>
      <c r="G48" s="240"/>
      <c r="H48" s="240"/>
      <c r="I48" s="240"/>
      <c r="J48" s="240"/>
      <c r="K48" s="240"/>
      <c r="L48" s="240"/>
      <c r="M48" s="240"/>
      <c r="N48" s="240"/>
      <c r="O48" s="240"/>
      <c r="P48" s="241"/>
      <c r="Q48" s="29"/>
      <c r="R48" s="3"/>
      <c r="S48" s="3"/>
      <c r="T48" s="3"/>
      <c r="U48" s="29"/>
      <c r="V48" s="124"/>
      <c r="W48" s="3"/>
      <c r="X48" s="3"/>
      <c r="Y48" s="29"/>
      <c r="Z48" s="124"/>
      <c r="AA48" s="3"/>
      <c r="AB48" s="3"/>
      <c r="AC48" s="29"/>
      <c r="AD48" s="124"/>
      <c r="AE48" s="3"/>
      <c r="AF48" s="3"/>
      <c r="AG48" s="29"/>
      <c r="AH48" s="3"/>
      <c r="AI48" s="124"/>
      <c r="AJ48" s="3"/>
      <c r="AK48" s="3"/>
      <c r="AL48" s="3"/>
    </row>
    <row r="49" spans="1:38" s="8" customFormat="1" ht="15.95" customHeight="1" x14ac:dyDescent="0.2">
      <c r="A49" s="8" t="s">
        <v>212</v>
      </c>
      <c r="E49" s="242" t="s">
        <v>41</v>
      </c>
      <c r="F49" s="243"/>
      <c r="G49" s="243"/>
      <c r="H49" s="243"/>
      <c r="I49" s="243"/>
      <c r="J49" s="243"/>
      <c r="K49" s="243"/>
      <c r="L49" s="243"/>
      <c r="M49" s="243"/>
      <c r="N49" s="243"/>
      <c r="O49" s="243"/>
      <c r="P49" s="244"/>
      <c r="Q49" s="30">
        <f ca="1">SUM(INDIRECT(ColAño1&amp;ROW(TitEgOp)+1&amp;":"&amp;ColAño1&amp;ROW()-1))-Q41</f>
        <v>0</v>
      </c>
      <c r="R49" s="3"/>
      <c r="S49" s="3"/>
      <c r="T49" s="3"/>
      <c r="U49" s="30">
        <f ca="1">SUM(INDIRECT(ColAño2&amp;ROW(TitEgOp)+1&amp;":"&amp;ColAño2&amp;ROW()-1))-U41</f>
        <v>0</v>
      </c>
      <c r="V49" s="114"/>
      <c r="W49" s="39"/>
      <c r="X49" s="142" t="e">
        <f ca="1">SUM(INDIRECT(ColAño2&amp;ROW(TitEgOp)+1&amp;":"&amp;ColAño2&amp;ROW()-1))-X41</f>
        <v>#DIV/0!</v>
      </c>
      <c r="Y49" s="30">
        <f ca="1">SUM(INDIRECT(ColAño3&amp;ROW(TitEgOp)+1&amp;":"&amp;ColAño3&amp;ROW()-1))-Y41</f>
        <v>0</v>
      </c>
      <c r="Z49" s="143"/>
      <c r="AA49" s="144"/>
      <c r="AB49" s="142" t="e">
        <f ca="1">SUM(INDIRECT(ColAño2&amp;ROW(TitEgOp)+1&amp;":"&amp;ColAño2&amp;ROW()-1))-AB41</f>
        <v>#DIV/0!</v>
      </c>
      <c r="AC49" s="30" t="str">
        <f ca="1">IF(AñosProy&gt;3,SUM(INDIRECT(ColAño4&amp;ROW(TitEgOp)+1&amp;":"&amp;ColAño4&amp;ROW()-1))-AC41,"")</f>
        <v/>
      </c>
      <c r="AD49" s="143"/>
      <c r="AE49" s="144"/>
      <c r="AF49" s="142" t="e">
        <f ca="1">SUM(INDIRECT(ColAño2&amp;ROW(TitEgOp)+1&amp;":"&amp;ColAño2&amp;ROW()-1))-AF41</f>
        <v>#DIV/0!</v>
      </c>
      <c r="AG49" s="30" t="str">
        <f ca="1">IF(AñosProy&gt;4,SUM(INDIRECT(ColAño5&amp;ROW(TitEgOp)+1&amp;":"&amp;ColAño5&amp;ROW()-1))-AG41,"")</f>
        <v/>
      </c>
      <c r="AH49" s="3"/>
      <c r="AI49" s="124"/>
      <c r="AJ49" s="3"/>
      <c r="AK49" s="3"/>
      <c r="AL49" s="3"/>
    </row>
    <row r="50" spans="1:38" s="8" customFormat="1" ht="3.75" customHeight="1" x14ac:dyDescent="0.2">
      <c r="A50" s="8" t="s">
        <v>212</v>
      </c>
      <c r="E50" s="219"/>
      <c r="F50" s="219"/>
      <c r="G50" s="219"/>
      <c r="H50" s="219"/>
      <c r="I50" s="219"/>
      <c r="J50" s="219"/>
      <c r="K50" s="219"/>
      <c r="L50" s="219"/>
      <c r="M50" s="219"/>
      <c r="N50" s="219"/>
      <c r="O50" s="219"/>
      <c r="P50" s="219"/>
      <c r="Q50" s="145"/>
      <c r="R50" s="39"/>
      <c r="S50" s="39"/>
      <c r="T50" s="39"/>
      <c r="U50" s="145"/>
      <c r="V50" s="114"/>
      <c r="W50" s="39"/>
      <c r="X50" s="39"/>
      <c r="Y50" s="145"/>
      <c r="Z50" s="114"/>
      <c r="AA50" s="39"/>
      <c r="AB50" s="39"/>
      <c r="AC50" s="145"/>
      <c r="AD50" s="114"/>
      <c r="AE50" s="39"/>
      <c r="AF50" s="39"/>
      <c r="AG50" s="145"/>
      <c r="AH50" s="3"/>
      <c r="AI50" s="124"/>
      <c r="AJ50" s="3"/>
      <c r="AK50" s="3"/>
      <c r="AL50" s="3"/>
    </row>
    <row r="51" spans="1:38" s="8" customFormat="1" ht="15.95" customHeight="1" x14ac:dyDescent="0.25">
      <c r="A51" s="8" t="s">
        <v>212</v>
      </c>
      <c r="E51" s="201" t="s">
        <v>42</v>
      </c>
      <c r="F51" s="202"/>
      <c r="G51" s="202"/>
      <c r="H51" s="202"/>
      <c r="I51" s="202"/>
      <c r="J51" s="202"/>
      <c r="K51" s="202"/>
      <c r="L51" s="202"/>
      <c r="M51" s="202"/>
      <c r="N51" s="202"/>
      <c r="O51" s="202"/>
      <c r="P51" s="223"/>
      <c r="Q51" s="30">
        <f ca="1">+Q32-Q49</f>
        <v>0</v>
      </c>
      <c r="R51" s="132" t="str">
        <f ca="1">IF(OR(Q32="",Q32=0),"",Q51/Q32)</f>
        <v/>
      </c>
      <c r="S51" s="144"/>
      <c r="T51" s="144"/>
      <c r="U51" s="30">
        <f ca="1">+U32-U49</f>
        <v>0</v>
      </c>
      <c r="V51" s="134" t="str">
        <f ca="1">IFERROR(IF(U32&lt;&gt;"",U51/U32,""),"")</f>
        <v/>
      </c>
      <c r="W51" s="140"/>
      <c r="X51" s="141" t="e">
        <f ca="1">+U51/U32</f>
        <v>#DIV/0!</v>
      </c>
      <c r="Y51" s="30">
        <f ca="1">+Y32-Y49</f>
        <v>0</v>
      </c>
      <c r="Z51" s="134" t="str">
        <f ca="1">IFERROR(IF(Y32&lt;&gt;"",Y51/Y32,""),"")</f>
        <v/>
      </c>
      <c r="AA51" s="138"/>
      <c r="AB51" s="139"/>
      <c r="AC51" s="30" t="str">
        <f>IF(AñosProy&gt;3,AC32-AC49,"")</f>
        <v/>
      </c>
      <c r="AD51" s="134" t="str">
        <f ca="1">IFERROR(IF(AC32&lt;&gt;"",AC51/AC32,""),"")</f>
        <v/>
      </c>
      <c r="AE51" s="138"/>
      <c r="AF51" s="139"/>
      <c r="AG51" s="30" t="str">
        <f>IF(AñosProy&gt;4,AG32-AG49,"")</f>
        <v/>
      </c>
      <c r="AH51" s="3"/>
      <c r="AI51" s="125" t="str">
        <f ca="1">IFERROR(IF(AG32&lt;&gt;"",AG51/AG32,""),"")</f>
        <v/>
      </c>
      <c r="AJ51" s="3"/>
      <c r="AK51" s="3"/>
      <c r="AL51" s="3"/>
    </row>
    <row r="52" spans="1:38" s="8" customFormat="1" ht="3.75" customHeight="1" x14ac:dyDescent="0.2">
      <c r="A52" s="8" t="s">
        <v>212</v>
      </c>
      <c r="E52" s="245"/>
      <c r="F52" s="245"/>
      <c r="G52" s="245"/>
      <c r="H52" s="245"/>
      <c r="I52" s="245"/>
      <c r="J52" s="245"/>
      <c r="K52" s="245"/>
      <c r="L52" s="245"/>
      <c r="M52" s="245"/>
      <c r="N52" s="245"/>
      <c r="O52" s="245"/>
      <c r="P52" s="245"/>
      <c r="Q52" s="146"/>
      <c r="R52" s="147"/>
      <c r="S52" s="147"/>
      <c r="T52" s="147"/>
      <c r="U52" s="146"/>
      <c r="V52" s="148"/>
      <c r="W52" s="147"/>
      <c r="X52" s="147"/>
      <c r="Y52" s="146"/>
      <c r="Z52" s="148"/>
      <c r="AA52" s="147"/>
      <c r="AB52" s="147"/>
      <c r="AC52" s="146"/>
      <c r="AD52" s="148"/>
      <c r="AE52" s="147"/>
      <c r="AF52" s="147"/>
      <c r="AG52" s="146"/>
      <c r="AH52" s="3"/>
      <c r="AI52" s="124"/>
      <c r="AJ52" s="3"/>
      <c r="AK52" s="3"/>
      <c r="AL52" s="3"/>
    </row>
    <row r="53" spans="1:38" s="8" customFormat="1" ht="15.95" customHeight="1" x14ac:dyDescent="0.2">
      <c r="E53" s="246" t="s">
        <v>43</v>
      </c>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8"/>
      <c r="AH53" s="3"/>
      <c r="AI53" s="124"/>
      <c r="AJ53" s="3"/>
      <c r="AK53" s="3"/>
      <c r="AL53" s="3"/>
    </row>
    <row r="54" spans="1:38" s="8" customFormat="1" ht="15.95" customHeight="1" x14ac:dyDescent="0.2">
      <c r="E54" s="236" t="s">
        <v>44</v>
      </c>
      <c r="F54" s="237"/>
      <c r="G54" s="237"/>
      <c r="H54" s="237"/>
      <c r="I54" s="237"/>
      <c r="J54" s="237"/>
      <c r="K54" s="237"/>
      <c r="L54" s="237"/>
      <c r="M54" s="237"/>
      <c r="N54" s="237"/>
      <c r="O54" s="237"/>
      <c r="P54" s="238"/>
      <c r="Q54" s="31"/>
      <c r="R54" s="3"/>
      <c r="S54" s="3"/>
      <c r="T54" s="3"/>
      <c r="U54" s="31"/>
      <c r="V54" s="124"/>
      <c r="W54" s="3"/>
      <c r="X54" s="3"/>
      <c r="Y54" s="31"/>
      <c r="Z54" s="124"/>
      <c r="AA54" s="3"/>
      <c r="AB54" s="3"/>
      <c r="AC54" s="31"/>
      <c r="AD54" s="124"/>
      <c r="AE54" s="3"/>
      <c r="AF54" s="3"/>
      <c r="AG54" s="31"/>
      <c r="AH54" s="3"/>
      <c r="AI54" s="124"/>
      <c r="AJ54" s="3"/>
      <c r="AK54" s="3"/>
      <c r="AL54" s="3"/>
    </row>
    <row r="55" spans="1:38" s="8" customFormat="1" ht="15.95" customHeight="1" x14ac:dyDescent="0.2">
      <c r="E55" s="236" t="s">
        <v>45</v>
      </c>
      <c r="F55" s="237"/>
      <c r="G55" s="237"/>
      <c r="H55" s="237"/>
      <c r="I55" s="237"/>
      <c r="J55" s="237"/>
      <c r="K55" s="237"/>
      <c r="L55" s="237"/>
      <c r="M55" s="237"/>
      <c r="N55" s="237"/>
      <c r="O55" s="237"/>
      <c r="P55" s="238"/>
      <c r="Q55" s="31"/>
      <c r="R55" s="3"/>
      <c r="S55" s="3"/>
      <c r="T55" s="3"/>
      <c r="U55" s="31"/>
      <c r="V55" s="124"/>
      <c r="W55" s="3"/>
      <c r="X55" s="3"/>
      <c r="Y55" s="31"/>
      <c r="Z55" s="124"/>
      <c r="AA55" s="3"/>
      <c r="AB55" s="3"/>
      <c r="AC55" s="31"/>
      <c r="AD55" s="124"/>
      <c r="AE55" s="3"/>
      <c r="AF55" s="3"/>
      <c r="AG55" s="31"/>
      <c r="AH55" s="3"/>
      <c r="AI55" s="124"/>
      <c r="AJ55" s="3"/>
      <c r="AK55" s="3"/>
      <c r="AL55" s="3"/>
    </row>
    <row r="56" spans="1:38" s="8" customFormat="1" ht="15.95" customHeight="1" x14ac:dyDescent="0.2">
      <c r="E56" s="236" t="s">
        <v>46</v>
      </c>
      <c r="F56" s="237"/>
      <c r="G56" s="237"/>
      <c r="H56" s="237"/>
      <c r="I56" s="237"/>
      <c r="J56" s="237"/>
      <c r="K56" s="237"/>
      <c r="L56" s="237"/>
      <c r="M56" s="237"/>
      <c r="N56" s="237"/>
      <c r="O56" s="237"/>
      <c r="P56" s="238"/>
      <c r="Q56" s="31"/>
      <c r="R56" s="3"/>
      <c r="S56" s="3"/>
      <c r="T56" s="3"/>
      <c r="U56" s="31"/>
      <c r="V56" s="124"/>
      <c r="W56" s="3"/>
      <c r="X56" s="3"/>
      <c r="Y56" s="31"/>
      <c r="Z56" s="124"/>
      <c r="AA56" s="3"/>
      <c r="AB56" s="3"/>
      <c r="AC56" s="31"/>
      <c r="AD56" s="124"/>
      <c r="AE56" s="3"/>
      <c r="AF56" s="3"/>
      <c r="AG56" s="31"/>
      <c r="AH56" s="3"/>
      <c r="AI56" s="124"/>
      <c r="AJ56" s="3"/>
      <c r="AK56" s="3"/>
      <c r="AL56" s="3"/>
    </row>
    <row r="57" spans="1:38" s="8" customFormat="1" ht="15.95" customHeight="1" x14ac:dyDescent="0.2">
      <c r="E57" s="236" t="s">
        <v>47</v>
      </c>
      <c r="F57" s="237"/>
      <c r="G57" s="237"/>
      <c r="H57" s="237"/>
      <c r="I57" s="237"/>
      <c r="J57" s="237"/>
      <c r="K57" s="237"/>
      <c r="L57" s="237"/>
      <c r="M57" s="237"/>
      <c r="N57" s="237"/>
      <c r="O57" s="237"/>
      <c r="P57" s="238"/>
      <c r="Q57" s="31"/>
      <c r="R57" s="3"/>
      <c r="S57" s="3"/>
      <c r="T57" s="3"/>
      <c r="U57" s="31"/>
      <c r="V57" s="124"/>
      <c r="W57" s="3"/>
      <c r="X57" s="3"/>
      <c r="Y57" s="31"/>
      <c r="Z57" s="124"/>
      <c r="AA57" s="3"/>
      <c r="AB57" s="3"/>
      <c r="AC57" s="31"/>
      <c r="AD57" s="124"/>
      <c r="AE57" s="3"/>
      <c r="AF57" s="3"/>
      <c r="AG57" s="31"/>
      <c r="AH57" s="3"/>
      <c r="AI57" s="124"/>
      <c r="AJ57" s="3"/>
      <c r="AK57" s="3"/>
      <c r="AL57" s="3"/>
    </row>
    <row r="58" spans="1:38" s="8" customFormat="1" ht="15.95" customHeight="1" x14ac:dyDescent="0.2">
      <c r="E58" s="236" t="s">
        <v>48</v>
      </c>
      <c r="F58" s="237"/>
      <c r="G58" s="237"/>
      <c r="H58" s="237"/>
      <c r="I58" s="237"/>
      <c r="J58" s="237"/>
      <c r="K58" s="237"/>
      <c r="L58" s="237"/>
      <c r="M58" s="237"/>
      <c r="N58" s="237"/>
      <c r="O58" s="237"/>
      <c r="P58" s="238"/>
      <c r="Q58" s="31"/>
      <c r="R58" s="3"/>
      <c r="S58" s="3"/>
      <c r="T58" s="3"/>
      <c r="U58" s="31"/>
      <c r="V58" s="124"/>
      <c r="W58" s="3"/>
      <c r="X58" s="3"/>
      <c r="Y58" s="31"/>
      <c r="Z58" s="124"/>
      <c r="AA58" s="3"/>
      <c r="AB58" s="3"/>
      <c r="AC58" s="31"/>
      <c r="AD58" s="124"/>
      <c r="AE58" s="3"/>
      <c r="AF58" s="3"/>
      <c r="AG58" s="31"/>
      <c r="AH58" s="3"/>
      <c r="AI58" s="124"/>
      <c r="AJ58" s="3"/>
      <c r="AK58" s="3"/>
      <c r="AL58" s="3"/>
    </row>
    <row r="59" spans="1:38" s="8" customFormat="1" ht="15.95" customHeight="1" x14ac:dyDescent="0.2">
      <c r="E59" s="236" t="s">
        <v>49</v>
      </c>
      <c r="F59" s="237"/>
      <c r="G59" s="237"/>
      <c r="H59" s="237"/>
      <c r="I59" s="237"/>
      <c r="J59" s="237"/>
      <c r="K59" s="237"/>
      <c r="L59" s="237"/>
      <c r="M59" s="237"/>
      <c r="N59" s="237"/>
      <c r="O59" s="237"/>
      <c r="P59" s="238"/>
      <c r="Q59" s="31"/>
      <c r="R59" s="3"/>
      <c r="S59" s="3"/>
      <c r="T59" s="3"/>
      <c r="U59" s="31"/>
      <c r="V59" s="124"/>
      <c r="W59" s="3"/>
      <c r="X59" s="3"/>
      <c r="Y59" s="31"/>
      <c r="Z59" s="124"/>
      <c r="AA59" s="3"/>
      <c r="AB59" s="3"/>
      <c r="AC59" s="31"/>
      <c r="AD59" s="124"/>
      <c r="AE59" s="3"/>
      <c r="AF59" s="3"/>
      <c r="AG59" s="31"/>
      <c r="AH59" s="3"/>
      <c r="AI59" s="124"/>
      <c r="AJ59" s="3"/>
      <c r="AK59" s="3"/>
      <c r="AL59" s="3"/>
    </row>
    <row r="60" spans="1:38" s="8" customFormat="1" ht="15.95" customHeight="1" x14ac:dyDescent="0.2">
      <c r="E60" s="236" t="s">
        <v>50</v>
      </c>
      <c r="F60" s="237"/>
      <c r="G60" s="237"/>
      <c r="H60" s="237"/>
      <c r="I60" s="237"/>
      <c r="J60" s="237"/>
      <c r="K60" s="237"/>
      <c r="L60" s="237"/>
      <c r="M60" s="237"/>
      <c r="N60" s="237"/>
      <c r="O60" s="237"/>
      <c r="P60" s="238"/>
      <c r="Q60" s="31"/>
      <c r="R60" s="3"/>
      <c r="S60" s="3"/>
      <c r="T60" s="3"/>
      <c r="U60" s="31"/>
      <c r="V60" s="124"/>
      <c r="W60" s="3"/>
      <c r="X60" s="3"/>
      <c r="Y60" s="31"/>
      <c r="Z60" s="124"/>
      <c r="AA60" s="3"/>
      <c r="AB60" s="3"/>
      <c r="AC60" s="31"/>
      <c r="AD60" s="124"/>
      <c r="AE60" s="3"/>
      <c r="AF60" s="3"/>
      <c r="AG60" s="31"/>
      <c r="AH60" s="3"/>
      <c r="AI60" s="124"/>
      <c r="AJ60" s="3"/>
      <c r="AK60" s="3"/>
      <c r="AL60" s="3"/>
    </row>
    <row r="61" spans="1:38" s="8" customFormat="1" ht="15.95" customHeight="1" x14ac:dyDescent="0.2">
      <c r="E61" s="236" t="s">
        <v>51</v>
      </c>
      <c r="F61" s="237"/>
      <c r="G61" s="237"/>
      <c r="H61" s="237"/>
      <c r="I61" s="237"/>
      <c r="J61" s="237"/>
      <c r="K61" s="237"/>
      <c r="L61" s="237"/>
      <c r="M61" s="237"/>
      <c r="N61" s="237"/>
      <c r="O61" s="237"/>
      <c r="P61" s="238"/>
      <c r="Q61" s="31"/>
      <c r="R61" s="3"/>
      <c r="S61" s="3"/>
      <c r="T61" s="3"/>
      <c r="U61" s="31"/>
      <c r="V61" s="124"/>
      <c r="W61" s="3"/>
      <c r="X61" s="3"/>
      <c r="Y61" s="31"/>
      <c r="Z61" s="124"/>
      <c r="AA61" s="3"/>
      <c r="AB61" s="3"/>
      <c r="AC61" s="31"/>
      <c r="AD61" s="124"/>
      <c r="AE61" s="3"/>
      <c r="AF61" s="3"/>
      <c r="AG61" s="31"/>
      <c r="AH61" s="3"/>
      <c r="AI61" s="124"/>
      <c r="AJ61" s="3"/>
      <c r="AK61" s="3"/>
      <c r="AL61" s="3"/>
    </row>
    <row r="62" spans="1:38" s="8" customFormat="1" ht="15.95" customHeight="1" x14ac:dyDescent="0.2">
      <c r="E62" s="224" t="s">
        <v>52</v>
      </c>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6"/>
      <c r="AH62" s="3"/>
      <c r="AI62" s="124"/>
      <c r="AJ62" s="3"/>
      <c r="AK62" s="3"/>
      <c r="AL62" s="3"/>
    </row>
    <row r="63" spans="1:38" s="8" customFormat="1" ht="15.95" customHeight="1" x14ac:dyDescent="0.2">
      <c r="E63" s="236" t="s">
        <v>53</v>
      </c>
      <c r="F63" s="237"/>
      <c r="G63" s="237"/>
      <c r="H63" s="237"/>
      <c r="I63" s="237"/>
      <c r="J63" s="237"/>
      <c r="K63" s="237"/>
      <c r="L63" s="237"/>
      <c r="M63" s="237"/>
      <c r="N63" s="237"/>
      <c r="O63" s="237"/>
      <c r="P63" s="238"/>
      <c r="Q63" s="29"/>
      <c r="R63" s="3"/>
      <c r="S63" s="3"/>
      <c r="T63" s="3"/>
      <c r="U63" s="29"/>
      <c r="V63" s="124"/>
      <c r="W63" s="3"/>
      <c r="X63" s="3"/>
      <c r="Y63" s="29"/>
      <c r="Z63" s="124"/>
      <c r="AA63" s="3"/>
      <c r="AB63" s="3"/>
      <c r="AC63" s="29"/>
      <c r="AD63" s="124"/>
      <c r="AE63" s="3"/>
      <c r="AF63" s="3"/>
      <c r="AG63" s="29"/>
      <c r="AH63" s="3"/>
      <c r="AI63" s="124"/>
      <c r="AJ63" s="3"/>
      <c r="AK63" s="3"/>
      <c r="AL63" s="3"/>
    </row>
    <row r="64" spans="1:38" s="8" customFormat="1" ht="15.95" customHeight="1" x14ac:dyDescent="0.2">
      <c r="E64" s="236" t="s">
        <v>54</v>
      </c>
      <c r="F64" s="237"/>
      <c r="G64" s="237"/>
      <c r="H64" s="237"/>
      <c r="I64" s="237"/>
      <c r="J64" s="237"/>
      <c r="K64" s="237"/>
      <c r="L64" s="237"/>
      <c r="M64" s="237"/>
      <c r="N64" s="237"/>
      <c r="O64" s="237"/>
      <c r="P64" s="238"/>
      <c r="Q64" s="29"/>
      <c r="R64" s="3"/>
      <c r="S64" s="3"/>
      <c r="T64" s="3"/>
      <c r="U64" s="29"/>
      <c r="V64" s="124"/>
      <c r="W64" s="3"/>
      <c r="X64" s="3"/>
      <c r="Y64" s="29"/>
      <c r="Z64" s="124"/>
      <c r="AA64" s="3"/>
      <c r="AB64" s="3"/>
      <c r="AC64" s="29"/>
      <c r="AD64" s="124"/>
      <c r="AE64" s="3"/>
      <c r="AF64" s="3"/>
      <c r="AG64" s="29"/>
      <c r="AH64" s="3"/>
      <c r="AI64" s="124"/>
      <c r="AJ64" s="3"/>
      <c r="AK64" s="3"/>
      <c r="AL64" s="3"/>
    </row>
    <row r="65" spans="1:38" s="8" customFormat="1" ht="15.95" customHeight="1" x14ac:dyDescent="0.2">
      <c r="E65" s="236" t="s">
        <v>55</v>
      </c>
      <c r="F65" s="237"/>
      <c r="G65" s="237"/>
      <c r="H65" s="237"/>
      <c r="I65" s="237"/>
      <c r="J65" s="237"/>
      <c r="K65" s="237"/>
      <c r="L65" s="237"/>
      <c r="M65" s="237"/>
      <c r="N65" s="237"/>
      <c r="O65" s="237"/>
      <c r="P65" s="238"/>
      <c r="Q65" s="29"/>
      <c r="R65" s="3"/>
      <c r="S65" s="3"/>
      <c r="T65" s="3"/>
      <c r="U65" s="29"/>
      <c r="V65" s="124"/>
      <c r="W65" s="3"/>
      <c r="X65" s="3"/>
      <c r="Y65" s="29"/>
      <c r="Z65" s="124"/>
      <c r="AA65" s="3"/>
      <c r="AB65" s="3"/>
      <c r="AC65" s="29"/>
      <c r="AD65" s="124"/>
      <c r="AE65" s="3"/>
      <c r="AF65" s="3"/>
      <c r="AG65" s="29"/>
      <c r="AH65" s="3"/>
      <c r="AI65" s="124"/>
      <c r="AJ65" s="3"/>
      <c r="AK65" s="3"/>
      <c r="AL65" s="3"/>
    </row>
    <row r="66" spans="1:38" s="8" customFormat="1" ht="15.95" customHeight="1" x14ac:dyDescent="0.2">
      <c r="E66" s="236" t="s">
        <v>56</v>
      </c>
      <c r="F66" s="237"/>
      <c r="G66" s="237"/>
      <c r="H66" s="237"/>
      <c r="I66" s="237"/>
      <c r="J66" s="237"/>
      <c r="K66" s="237"/>
      <c r="L66" s="237"/>
      <c r="M66" s="237"/>
      <c r="N66" s="237"/>
      <c r="O66" s="237"/>
      <c r="P66" s="238"/>
      <c r="Q66" s="29"/>
      <c r="R66" s="3"/>
      <c r="S66" s="3"/>
      <c r="T66" s="3"/>
      <c r="U66" s="29"/>
      <c r="V66" s="124"/>
      <c r="W66" s="3"/>
      <c r="X66" s="3"/>
      <c r="Y66" s="29"/>
      <c r="Z66" s="124"/>
      <c r="AA66" s="3"/>
      <c r="AB66" s="3"/>
      <c r="AC66" s="29"/>
      <c r="AD66" s="124"/>
      <c r="AE66" s="3"/>
      <c r="AF66" s="3"/>
      <c r="AG66" s="29"/>
      <c r="AH66" s="3"/>
      <c r="AI66" s="124"/>
      <c r="AJ66" s="3"/>
      <c r="AK66" s="3"/>
      <c r="AL66" s="3"/>
    </row>
    <row r="67" spans="1:38" s="8" customFormat="1" ht="15.95" customHeight="1" x14ac:dyDescent="0.2">
      <c r="E67" s="236" t="s">
        <v>57</v>
      </c>
      <c r="F67" s="237"/>
      <c r="G67" s="237"/>
      <c r="H67" s="237"/>
      <c r="I67" s="237"/>
      <c r="J67" s="237"/>
      <c r="K67" s="237"/>
      <c r="L67" s="237"/>
      <c r="M67" s="237"/>
      <c r="N67" s="237"/>
      <c r="O67" s="237"/>
      <c r="P67" s="238"/>
      <c r="Q67" s="29"/>
      <c r="R67" s="3"/>
      <c r="S67" s="3"/>
      <c r="T67" s="3"/>
      <c r="U67" s="29"/>
      <c r="V67" s="124"/>
      <c r="W67" s="3"/>
      <c r="X67" s="3"/>
      <c r="Y67" s="29"/>
      <c r="Z67" s="124"/>
      <c r="AA67" s="3"/>
      <c r="AB67" s="3"/>
      <c r="AC67" s="29"/>
      <c r="AD67" s="124"/>
      <c r="AE67" s="3"/>
      <c r="AF67" s="3"/>
      <c r="AG67" s="29"/>
      <c r="AH67" s="3"/>
      <c r="AI67" s="124"/>
      <c r="AJ67" s="3"/>
      <c r="AK67" s="3"/>
      <c r="AL67" s="3"/>
    </row>
    <row r="68" spans="1:38" s="8" customFormat="1" ht="15.95" customHeight="1" x14ac:dyDescent="0.2">
      <c r="E68" s="236" t="s">
        <v>58</v>
      </c>
      <c r="F68" s="237"/>
      <c r="G68" s="237"/>
      <c r="H68" s="237"/>
      <c r="I68" s="237"/>
      <c r="J68" s="237"/>
      <c r="K68" s="237"/>
      <c r="L68" s="237"/>
      <c r="M68" s="237"/>
      <c r="N68" s="237"/>
      <c r="O68" s="237"/>
      <c r="P68" s="238"/>
      <c r="Q68" s="29"/>
      <c r="R68" s="3"/>
      <c r="S68" s="3"/>
      <c r="T68" s="3"/>
      <c r="U68" s="29"/>
      <c r="V68" s="124"/>
      <c r="W68" s="3"/>
      <c r="X68" s="3"/>
      <c r="Y68" s="29"/>
      <c r="Z68" s="124"/>
      <c r="AA68" s="3"/>
      <c r="AB68" s="3"/>
      <c r="AC68" s="29"/>
      <c r="AD68" s="124"/>
      <c r="AE68" s="3"/>
      <c r="AF68" s="3"/>
      <c r="AG68" s="29"/>
      <c r="AH68" s="3"/>
      <c r="AI68" s="124"/>
      <c r="AJ68" s="3"/>
      <c r="AK68" s="3"/>
      <c r="AL68" s="3"/>
    </row>
    <row r="69" spans="1:38" s="8" customFormat="1" ht="15.95" customHeight="1" x14ac:dyDescent="0.2">
      <c r="E69" s="236" t="s">
        <v>59</v>
      </c>
      <c r="F69" s="237"/>
      <c r="G69" s="237"/>
      <c r="H69" s="237"/>
      <c r="I69" s="237"/>
      <c r="J69" s="237"/>
      <c r="K69" s="237"/>
      <c r="L69" s="237"/>
      <c r="M69" s="237"/>
      <c r="N69" s="237"/>
      <c r="O69" s="237"/>
      <c r="P69" s="238"/>
      <c r="Q69" s="29"/>
      <c r="R69" s="3"/>
      <c r="S69" s="3"/>
      <c r="T69" s="3"/>
      <c r="U69" s="29"/>
      <c r="V69" s="124"/>
      <c r="W69" s="3"/>
      <c r="X69" s="3"/>
      <c r="Y69" s="29"/>
      <c r="Z69" s="124"/>
      <c r="AA69" s="3"/>
      <c r="AB69" s="3"/>
      <c r="AC69" s="29"/>
      <c r="AD69" s="124"/>
      <c r="AE69" s="3"/>
      <c r="AF69" s="3"/>
      <c r="AG69" s="29"/>
      <c r="AH69" s="3"/>
      <c r="AI69" s="124"/>
      <c r="AJ69" s="3"/>
      <c r="AK69" s="3"/>
      <c r="AL69" s="3"/>
    </row>
    <row r="70" spans="1:38" s="8" customFormat="1" ht="15.95" customHeight="1" x14ac:dyDescent="0.2">
      <c r="E70" s="236" t="s">
        <v>60</v>
      </c>
      <c r="F70" s="237"/>
      <c r="G70" s="237"/>
      <c r="H70" s="237"/>
      <c r="I70" s="237"/>
      <c r="J70" s="237"/>
      <c r="K70" s="237"/>
      <c r="L70" s="237"/>
      <c r="M70" s="237"/>
      <c r="N70" s="237"/>
      <c r="O70" s="237"/>
      <c r="P70" s="238"/>
      <c r="Q70" s="29"/>
      <c r="R70" s="3"/>
      <c r="S70" s="3"/>
      <c r="T70" s="3"/>
      <c r="U70" s="29"/>
      <c r="V70" s="124"/>
      <c r="W70" s="3"/>
      <c r="X70" s="3"/>
      <c r="Y70" s="29"/>
      <c r="Z70" s="124"/>
      <c r="AA70" s="3"/>
      <c r="AB70" s="3"/>
      <c r="AC70" s="29"/>
      <c r="AD70" s="124"/>
      <c r="AE70" s="3"/>
      <c r="AF70" s="3"/>
      <c r="AG70" s="29"/>
      <c r="AH70" s="3"/>
      <c r="AI70" s="124"/>
      <c r="AJ70" s="3"/>
      <c r="AK70" s="3"/>
      <c r="AL70" s="3"/>
    </row>
    <row r="71" spans="1:38" s="8" customFormat="1" ht="15.95" customHeight="1" x14ac:dyDescent="0.2">
      <c r="E71" s="236" t="s">
        <v>61</v>
      </c>
      <c r="F71" s="237"/>
      <c r="G71" s="237"/>
      <c r="H71" s="237"/>
      <c r="I71" s="237"/>
      <c r="J71" s="237"/>
      <c r="K71" s="237"/>
      <c r="L71" s="237"/>
      <c r="M71" s="237"/>
      <c r="N71" s="237"/>
      <c r="O71" s="237"/>
      <c r="P71" s="238"/>
      <c r="Q71" s="29"/>
      <c r="R71" s="3"/>
      <c r="S71" s="3"/>
      <c r="T71" s="3"/>
      <c r="U71" s="29"/>
      <c r="V71" s="124"/>
      <c r="W71" s="3"/>
      <c r="X71" s="3"/>
      <c r="Y71" s="29"/>
      <c r="Z71" s="124"/>
      <c r="AA71" s="3"/>
      <c r="AB71" s="3"/>
      <c r="AC71" s="29"/>
      <c r="AD71" s="124"/>
      <c r="AE71" s="3"/>
      <c r="AF71" s="3"/>
      <c r="AG71" s="29"/>
      <c r="AH71" s="3"/>
      <c r="AI71" s="124"/>
      <c r="AJ71" s="3"/>
      <c r="AK71" s="3"/>
      <c r="AL71" s="3"/>
    </row>
    <row r="72" spans="1:38" s="8" customFormat="1" ht="15.95" customHeight="1" x14ac:dyDescent="0.2">
      <c r="E72" s="236" t="s">
        <v>62</v>
      </c>
      <c r="F72" s="237"/>
      <c r="G72" s="237"/>
      <c r="H72" s="237"/>
      <c r="I72" s="237"/>
      <c r="J72" s="237"/>
      <c r="K72" s="237"/>
      <c r="L72" s="237"/>
      <c r="M72" s="237"/>
      <c r="N72" s="237"/>
      <c r="O72" s="237"/>
      <c r="P72" s="238"/>
      <c r="Q72" s="29"/>
      <c r="R72" s="3"/>
      <c r="S72" s="3"/>
      <c r="T72" s="3"/>
      <c r="U72" s="29"/>
      <c r="V72" s="124"/>
      <c r="W72" s="3"/>
      <c r="X72" s="3"/>
      <c r="Y72" s="29"/>
      <c r="Z72" s="124"/>
      <c r="AA72" s="3"/>
      <c r="AB72" s="3"/>
      <c r="AC72" s="29"/>
      <c r="AD72" s="124"/>
      <c r="AE72" s="3"/>
      <c r="AF72" s="3"/>
      <c r="AG72" s="29"/>
      <c r="AH72" s="3"/>
      <c r="AI72" s="124"/>
      <c r="AJ72" s="3"/>
      <c r="AK72" s="3"/>
      <c r="AL72" s="3"/>
    </row>
    <row r="73" spans="1:38" s="8" customFormat="1" ht="15.95" customHeight="1" x14ac:dyDescent="0.2">
      <c r="E73" s="236" t="s">
        <v>63</v>
      </c>
      <c r="F73" s="237"/>
      <c r="G73" s="237"/>
      <c r="H73" s="237"/>
      <c r="I73" s="237"/>
      <c r="J73" s="237"/>
      <c r="K73" s="237"/>
      <c r="L73" s="237"/>
      <c r="M73" s="237"/>
      <c r="N73" s="237"/>
      <c r="O73" s="237"/>
      <c r="P73" s="238"/>
      <c r="Q73" s="29"/>
      <c r="R73" s="3"/>
      <c r="S73" s="3"/>
      <c r="T73" s="3"/>
      <c r="U73" s="29"/>
      <c r="V73" s="124"/>
      <c r="W73" s="3"/>
      <c r="X73" s="3"/>
      <c r="Y73" s="29"/>
      <c r="Z73" s="124"/>
      <c r="AA73" s="3"/>
      <c r="AB73" s="3"/>
      <c r="AC73" s="29"/>
      <c r="AD73" s="124"/>
      <c r="AE73" s="3"/>
      <c r="AF73" s="3"/>
      <c r="AG73" s="29"/>
      <c r="AH73" s="3"/>
      <c r="AI73" s="124"/>
      <c r="AJ73" s="3"/>
      <c r="AK73" s="3"/>
      <c r="AL73" s="3"/>
    </row>
    <row r="74" spans="1:38" s="8" customFormat="1" ht="15.95" customHeight="1" x14ac:dyDescent="0.2">
      <c r="E74" s="236" t="s">
        <v>64</v>
      </c>
      <c r="F74" s="237"/>
      <c r="G74" s="237"/>
      <c r="H74" s="237"/>
      <c r="I74" s="237"/>
      <c r="J74" s="237"/>
      <c r="K74" s="237"/>
      <c r="L74" s="237"/>
      <c r="M74" s="237"/>
      <c r="N74" s="237"/>
      <c r="O74" s="237"/>
      <c r="P74" s="238"/>
      <c r="Q74" s="29"/>
      <c r="R74" s="3"/>
      <c r="S74" s="3"/>
      <c r="T74" s="3"/>
      <c r="U74" s="29"/>
      <c r="V74" s="124"/>
      <c r="W74" s="3"/>
      <c r="X74" s="3"/>
      <c r="Y74" s="29"/>
      <c r="Z74" s="124"/>
      <c r="AA74" s="3"/>
      <c r="AB74" s="3"/>
      <c r="AC74" s="29"/>
      <c r="AD74" s="124"/>
      <c r="AE74" s="3"/>
      <c r="AF74" s="3"/>
      <c r="AG74" s="29"/>
      <c r="AH74" s="3"/>
      <c r="AI74" s="124"/>
      <c r="AJ74" s="3"/>
      <c r="AK74" s="3"/>
      <c r="AL74" s="3"/>
    </row>
    <row r="75" spans="1:38" s="8" customFormat="1" ht="15.95" customHeight="1" x14ac:dyDescent="0.2">
      <c r="A75" s="8" t="s">
        <v>212</v>
      </c>
      <c r="E75" s="201" t="s">
        <v>65</v>
      </c>
      <c r="F75" s="202"/>
      <c r="G75" s="202"/>
      <c r="H75" s="202"/>
      <c r="I75" s="202"/>
      <c r="J75" s="202"/>
      <c r="K75" s="202"/>
      <c r="L75" s="202"/>
      <c r="M75" s="202"/>
      <c r="N75" s="202"/>
      <c r="O75" s="202"/>
      <c r="P75" s="223"/>
      <c r="Q75" s="30">
        <f ca="1">SUM(INDIRECT(ColAño1&amp;ROW(TitIngFin)+1&amp;":"&amp;ColAño1&amp;ROW(TitEgFin)-1))-SUM(INDIRECT(ColAño1&amp;ROW(TitEgFin)+1&amp;":"&amp;ColAño1&amp;ROW()-1))</f>
        <v>0</v>
      </c>
      <c r="R75" s="3"/>
      <c r="S75" s="3"/>
      <c r="T75" s="3"/>
      <c r="U75" s="30">
        <f ca="1">SUM(INDIRECT(ColAño2&amp;ROW(TitIngFin)+1&amp;":"&amp;ColAño2&amp;ROW(TitEgFin)-1))-SUM(INDIRECT(ColAño2&amp;ROW(TitEgFin)+1&amp;":"&amp;ColAño2&amp;ROW()-1))</f>
        <v>0</v>
      </c>
      <c r="V75" s="124"/>
      <c r="W75" s="3"/>
      <c r="X75" s="3"/>
      <c r="Y75" s="30">
        <f ca="1">SUM(INDIRECT(ColAño3&amp;ROW(TitIngFin)+1&amp;":"&amp;ColAño3&amp;ROW(TitEgFin)-1))-SUM(INDIRECT(ColAño3&amp;ROW(TitEgFin)+1&amp;":"&amp;ColAño3&amp;ROW()-1))</f>
        <v>0</v>
      </c>
      <c r="Z75" s="124"/>
      <c r="AA75" s="3"/>
      <c r="AB75" s="3"/>
      <c r="AC75" s="30" t="str">
        <f ca="1">IF(AñosProy&gt;3,SUM(INDIRECT(ColAño4&amp;ROW(TitIngFin)+1&amp;":"&amp;ColAño4&amp;ROW(TitEgFin)-1))-SUM(INDIRECT(ColAño4&amp;ROW(TitEgFin)+1&amp;":"&amp;ColAño4&amp;ROW()-1)),"")</f>
        <v/>
      </c>
      <c r="AD75" s="124"/>
      <c r="AE75" s="3"/>
      <c r="AF75" s="3"/>
      <c r="AG75" s="30" t="str">
        <f ca="1">IF(AñosProy&gt;4,SUM(INDIRECT(ColAño5&amp;ROW(TitIngFin)+1&amp;":"&amp;ColAño5&amp;ROW(TitEgFin)-1))-SUM(INDIRECT(ColAño5&amp;ROW(TitEgFin)+1&amp;":"&amp;ColAño5&amp;ROW()-1)),"")</f>
        <v/>
      </c>
      <c r="AH75" s="3"/>
      <c r="AI75" s="124"/>
      <c r="AJ75" s="3"/>
      <c r="AK75" s="3"/>
      <c r="AL75" s="3"/>
    </row>
    <row r="76" spans="1:38" s="8" customFormat="1" ht="3.75" customHeight="1" x14ac:dyDescent="0.2">
      <c r="A76" s="8" t="s">
        <v>212</v>
      </c>
      <c r="E76" s="205"/>
      <c r="F76" s="205"/>
      <c r="G76" s="205"/>
      <c r="H76" s="205"/>
      <c r="I76" s="205"/>
      <c r="J76" s="205"/>
      <c r="K76" s="205"/>
      <c r="L76" s="205"/>
      <c r="M76" s="205"/>
      <c r="N76" s="205"/>
      <c r="O76" s="205"/>
      <c r="P76" s="205"/>
      <c r="Q76" s="145"/>
      <c r="R76" s="39"/>
      <c r="S76" s="39"/>
      <c r="T76" s="39"/>
      <c r="U76" s="145"/>
      <c r="V76" s="114"/>
      <c r="W76" s="39"/>
      <c r="X76" s="39"/>
      <c r="Y76" s="145"/>
      <c r="Z76" s="114"/>
      <c r="AA76" s="39"/>
      <c r="AB76" s="39"/>
      <c r="AC76" s="145"/>
      <c r="AD76" s="114"/>
      <c r="AE76" s="39"/>
      <c r="AF76" s="39"/>
      <c r="AG76" s="145"/>
      <c r="AH76" s="39"/>
      <c r="AI76" s="114"/>
      <c r="AJ76" s="3"/>
      <c r="AK76" s="3"/>
      <c r="AL76" s="3"/>
    </row>
    <row r="77" spans="1:38" s="8" customFormat="1" ht="15.95" customHeight="1" x14ac:dyDescent="0.2">
      <c r="E77" s="224" t="s">
        <v>66</v>
      </c>
      <c r="F77" s="225"/>
      <c r="G77" s="225"/>
      <c r="H77" s="225"/>
      <c r="I77" s="225"/>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6"/>
      <c r="AH77" s="3"/>
      <c r="AI77" s="124"/>
      <c r="AJ77" s="3"/>
      <c r="AK77" s="3"/>
      <c r="AL77" s="3"/>
    </row>
    <row r="78" spans="1:38" s="8" customFormat="1" ht="15.95" customHeight="1" x14ac:dyDescent="0.2">
      <c r="E78" s="212"/>
      <c r="F78" s="213"/>
      <c r="G78" s="213"/>
      <c r="H78" s="213"/>
      <c r="I78" s="213"/>
      <c r="J78" s="213"/>
      <c r="K78" s="213"/>
      <c r="L78" s="213"/>
      <c r="M78" s="213"/>
      <c r="N78" s="213"/>
      <c r="O78" s="213"/>
      <c r="P78" s="214"/>
      <c r="Q78" s="32"/>
      <c r="R78" s="3"/>
      <c r="S78" s="3"/>
      <c r="T78" s="3"/>
      <c r="U78" s="32"/>
      <c r="V78" s="124"/>
      <c r="W78" s="3"/>
      <c r="X78" s="3"/>
      <c r="Y78" s="32"/>
      <c r="Z78" s="124"/>
      <c r="AA78" s="3"/>
      <c r="AB78" s="3"/>
      <c r="AC78" s="32"/>
      <c r="AD78" s="124"/>
      <c r="AE78" s="3"/>
      <c r="AF78" s="3"/>
      <c r="AG78" s="32"/>
      <c r="AH78" s="3"/>
      <c r="AI78" s="124"/>
      <c r="AJ78" s="3"/>
      <c r="AK78" s="3"/>
      <c r="AL78" s="3"/>
    </row>
    <row r="79" spans="1:38" s="8" customFormat="1" ht="15.95" customHeight="1" x14ac:dyDescent="0.2">
      <c r="E79" s="227"/>
      <c r="F79" s="228"/>
      <c r="G79" s="228"/>
      <c r="H79" s="228"/>
      <c r="I79" s="228"/>
      <c r="J79" s="228"/>
      <c r="K79" s="228"/>
      <c r="L79" s="228"/>
      <c r="M79" s="228"/>
      <c r="N79" s="228"/>
      <c r="O79" s="228"/>
      <c r="P79" s="229"/>
      <c r="Q79" s="149"/>
      <c r="R79" s="3"/>
      <c r="S79" s="3"/>
      <c r="T79" s="3"/>
      <c r="U79" s="149"/>
      <c r="V79" s="124"/>
      <c r="W79" s="3"/>
      <c r="X79" s="3"/>
      <c r="Y79" s="149"/>
      <c r="Z79" s="124"/>
      <c r="AA79" s="3"/>
      <c r="AB79" s="3"/>
      <c r="AC79" s="149"/>
      <c r="AD79" s="124"/>
      <c r="AE79" s="3"/>
      <c r="AF79" s="3"/>
      <c r="AG79" s="149"/>
      <c r="AH79" s="3"/>
      <c r="AI79" s="124"/>
      <c r="AJ79" s="3"/>
      <c r="AK79" s="3"/>
      <c r="AL79" s="3"/>
    </row>
    <row r="80" spans="1:38" s="8" customFormat="1" ht="15.95" customHeight="1" x14ac:dyDescent="0.2">
      <c r="E80" s="224" t="s">
        <v>67</v>
      </c>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c r="AE80" s="225"/>
      <c r="AF80" s="225"/>
      <c r="AG80" s="226"/>
      <c r="AH80" s="3"/>
      <c r="AI80" s="124"/>
      <c r="AJ80" s="3"/>
      <c r="AK80" s="3"/>
      <c r="AL80" s="3"/>
    </row>
    <row r="81" spans="1:38" s="8" customFormat="1" ht="15.95" customHeight="1" x14ac:dyDescent="0.2">
      <c r="E81" s="233"/>
      <c r="F81" s="234"/>
      <c r="G81" s="234"/>
      <c r="H81" s="234"/>
      <c r="I81" s="234"/>
      <c r="J81" s="234"/>
      <c r="K81" s="234"/>
      <c r="L81" s="234"/>
      <c r="M81" s="234"/>
      <c r="N81" s="234"/>
      <c r="O81" s="234"/>
      <c r="P81" s="235"/>
      <c r="Q81" s="29"/>
      <c r="R81" s="3"/>
      <c r="S81" s="3"/>
      <c r="T81" s="3"/>
      <c r="U81" s="29"/>
      <c r="V81" s="124"/>
      <c r="W81" s="3"/>
      <c r="X81" s="3"/>
      <c r="Y81" s="29"/>
      <c r="Z81" s="124"/>
      <c r="AA81" s="3"/>
      <c r="AB81" s="3"/>
      <c r="AC81" s="29"/>
      <c r="AD81" s="124"/>
      <c r="AE81" s="3"/>
      <c r="AF81" s="3"/>
      <c r="AG81" s="29"/>
      <c r="AH81" s="3"/>
      <c r="AI81" s="124"/>
      <c r="AJ81" s="3"/>
      <c r="AK81" s="3"/>
      <c r="AL81" s="3"/>
    </row>
    <row r="82" spans="1:38" s="8" customFormat="1" ht="15.95" customHeight="1" x14ac:dyDescent="0.2">
      <c r="E82" s="233"/>
      <c r="F82" s="234"/>
      <c r="G82" s="234"/>
      <c r="H82" s="234"/>
      <c r="I82" s="234"/>
      <c r="J82" s="234"/>
      <c r="K82" s="234"/>
      <c r="L82" s="234"/>
      <c r="M82" s="234"/>
      <c r="N82" s="234"/>
      <c r="O82" s="234"/>
      <c r="P82" s="235"/>
      <c r="Q82" s="29"/>
      <c r="R82" s="3"/>
      <c r="S82" s="3"/>
      <c r="T82" s="3"/>
      <c r="U82" s="29"/>
      <c r="V82" s="124"/>
      <c r="W82" s="3"/>
      <c r="X82" s="3"/>
      <c r="Y82" s="29"/>
      <c r="Z82" s="124"/>
      <c r="AA82" s="3"/>
      <c r="AB82" s="3"/>
      <c r="AC82" s="29"/>
      <c r="AD82" s="124"/>
      <c r="AE82" s="3"/>
      <c r="AF82" s="3"/>
      <c r="AG82" s="29"/>
      <c r="AH82" s="3"/>
      <c r="AI82" s="124"/>
      <c r="AJ82" s="3"/>
      <c r="AK82" s="3"/>
      <c r="AL82" s="3"/>
    </row>
    <row r="83" spans="1:38" s="8" customFormat="1" ht="15.95" customHeight="1" x14ac:dyDescent="0.2">
      <c r="E83" s="233"/>
      <c r="F83" s="234"/>
      <c r="G83" s="234"/>
      <c r="H83" s="234"/>
      <c r="I83" s="234"/>
      <c r="J83" s="234"/>
      <c r="K83" s="234"/>
      <c r="L83" s="234"/>
      <c r="M83" s="234"/>
      <c r="N83" s="234"/>
      <c r="O83" s="234"/>
      <c r="P83" s="235"/>
      <c r="Q83" s="29"/>
      <c r="R83" s="3"/>
      <c r="S83" s="3"/>
      <c r="T83" s="3"/>
      <c r="U83" s="29"/>
      <c r="V83" s="124"/>
      <c r="W83" s="3"/>
      <c r="X83" s="3"/>
      <c r="Y83" s="29"/>
      <c r="Z83" s="124"/>
      <c r="AA83" s="3"/>
      <c r="AB83" s="3"/>
      <c r="AC83" s="29"/>
      <c r="AD83" s="124"/>
      <c r="AE83" s="3"/>
      <c r="AF83" s="3"/>
      <c r="AG83" s="29"/>
      <c r="AH83" s="3"/>
      <c r="AI83" s="124"/>
      <c r="AJ83" s="3"/>
      <c r="AK83" s="3"/>
      <c r="AL83" s="3"/>
    </row>
    <row r="84" spans="1:38" s="8" customFormat="1" ht="15.95" customHeight="1" x14ac:dyDescent="0.2">
      <c r="A84" s="8" t="s">
        <v>212</v>
      </c>
      <c r="E84" s="201" t="s">
        <v>68</v>
      </c>
      <c r="F84" s="202"/>
      <c r="G84" s="202"/>
      <c r="H84" s="202"/>
      <c r="I84" s="202"/>
      <c r="J84" s="202"/>
      <c r="K84" s="202"/>
      <c r="L84" s="202"/>
      <c r="M84" s="202"/>
      <c r="N84" s="202"/>
      <c r="O84" s="202"/>
      <c r="P84" s="223"/>
      <c r="Q84" s="30">
        <f ca="1">SUM(INDIRECT(ColAño1&amp;ROW(TitIngActInv)+1&amp;":"&amp;ColAño1&amp;ROW(TitEgrActInv)-1))-SUM(INDIRECT(ColAño1&amp;ROW(TitEgrActInv)+1&amp;":"&amp;ColAño1&amp;ROW()-1))</f>
        <v>0</v>
      </c>
      <c r="R84" s="3"/>
      <c r="S84" s="3"/>
      <c r="T84" s="3"/>
      <c r="U84" s="30">
        <f ca="1">SUM(INDIRECT(ColAño2&amp;ROW(TitIngActInv)+1&amp;":"&amp;ColAño2&amp;ROW(TitEgrActInv)-1))-SUM(INDIRECT(ColAño2&amp;ROW(TitEgrActInv)+1&amp;":"&amp;ColAño2&amp;ROW()-1))</f>
        <v>0</v>
      </c>
      <c r="V84" s="124"/>
      <c r="W84" s="3"/>
      <c r="X84" s="3"/>
      <c r="Y84" s="30">
        <f ca="1">SUM(INDIRECT(ColAño3&amp;ROW(TitIngActInv)+1&amp;":"&amp;ColAño3&amp;ROW(TitEgrActInv)-1))-SUM(INDIRECT(ColAño3&amp;ROW(TitEgrActInv)+1&amp;":"&amp;ColAño3&amp;ROW()-1))</f>
        <v>0</v>
      </c>
      <c r="Z84" s="124"/>
      <c r="AA84" s="3"/>
      <c r="AB84" s="3"/>
      <c r="AC84" s="30" t="str">
        <f ca="1">IF(AñosProy&gt;3,SUM(INDIRECT(ColAño4&amp;ROW(TitIngActInv)+1&amp;":"&amp;ColAño4&amp;ROW(TitEgrActInv)-1))-SUM(INDIRECT(ColAño4&amp;ROW(TitEgrActInv)+1&amp;":"&amp;ColAño4&amp;ROW()-1)),"")</f>
        <v/>
      </c>
      <c r="AD84" s="124"/>
      <c r="AE84" s="3"/>
      <c r="AF84" s="3"/>
      <c r="AG84" s="30" t="str">
        <f ca="1">IF(AñosProy&gt;4,SUM(INDIRECT(ColAño5&amp;ROW(TitIngActInv)+1&amp;":"&amp;ColAño5&amp;ROW(TitEgrActInv)-1))-SUM(INDIRECT(ColAño5&amp;ROW(TitEgrActInv)+1&amp;":"&amp;ColAño5&amp;ROW()-1)),"")</f>
        <v/>
      </c>
      <c r="AH84" s="3"/>
      <c r="AI84" s="124"/>
      <c r="AJ84" s="3"/>
      <c r="AK84" s="3"/>
      <c r="AL84" s="3"/>
    </row>
    <row r="85" spans="1:38" s="8" customFormat="1" ht="3.75" customHeight="1" x14ac:dyDescent="0.2">
      <c r="A85" s="8" t="s">
        <v>212</v>
      </c>
      <c r="E85" s="205"/>
      <c r="F85" s="205"/>
      <c r="G85" s="205"/>
      <c r="H85" s="205"/>
      <c r="I85" s="205"/>
      <c r="J85" s="205"/>
      <c r="K85" s="205"/>
      <c r="L85" s="205"/>
      <c r="M85" s="205"/>
      <c r="N85" s="205"/>
      <c r="O85" s="205"/>
      <c r="P85" s="205"/>
      <c r="Q85" s="150"/>
      <c r="R85" s="39"/>
      <c r="S85" s="39"/>
      <c r="T85" s="39"/>
      <c r="U85" s="150"/>
      <c r="V85" s="114"/>
      <c r="W85" s="39"/>
      <c r="X85" s="39"/>
      <c r="Y85" s="150"/>
      <c r="Z85" s="114"/>
      <c r="AA85" s="39"/>
      <c r="AB85" s="39"/>
      <c r="AC85" s="150"/>
      <c r="AD85" s="114"/>
      <c r="AE85" s="39"/>
      <c r="AF85" s="39"/>
      <c r="AG85" s="150"/>
      <c r="AH85" s="39"/>
      <c r="AI85" s="114"/>
      <c r="AJ85" s="3"/>
      <c r="AK85" s="3"/>
      <c r="AL85" s="3"/>
    </row>
    <row r="86" spans="1:38" s="8" customFormat="1" ht="15.95" customHeight="1" x14ac:dyDescent="0.2">
      <c r="E86" s="224" t="s">
        <v>69</v>
      </c>
      <c r="F86" s="225"/>
      <c r="G86" s="225"/>
      <c r="H86" s="225"/>
      <c r="I86" s="225"/>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5"/>
      <c r="AG86" s="226"/>
      <c r="AH86" s="3"/>
      <c r="AI86" s="124"/>
      <c r="AJ86" s="3"/>
      <c r="AK86" s="3"/>
      <c r="AL86" s="3"/>
    </row>
    <row r="87" spans="1:38" s="8" customFormat="1" ht="15.95" customHeight="1" x14ac:dyDescent="0.2">
      <c r="E87" s="227"/>
      <c r="F87" s="228"/>
      <c r="G87" s="228"/>
      <c r="H87" s="228"/>
      <c r="I87" s="228"/>
      <c r="J87" s="228"/>
      <c r="K87" s="228"/>
      <c r="L87" s="228"/>
      <c r="M87" s="228"/>
      <c r="N87" s="228"/>
      <c r="O87" s="228"/>
      <c r="P87" s="229"/>
      <c r="Q87" s="149"/>
      <c r="R87" s="3"/>
      <c r="S87" s="3"/>
      <c r="T87" s="3"/>
      <c r="U87" s="149"/>
      <c r="V87" s="124"/>
      <c r="W87" s="3"/>
      <c r="X87" s="3"/>
      <c r="Y87" s="149"/>
      <c r="Z87" s="124"/>
      <c r="AA87" s="3"/>
      <c r="AB87" s="3"/>
      <c r="AC87" s="149"/>
      <c r="AD87" s="124"/>
      <c r="AE87" s="3"/>
      <c r="AF87" s="3"/>
      <c r="AG87" s="149"/>
      <c r="AH87" s="3"/>
      <c r="AI87" s="124"/>
      <c r="AJ87" s="3"/>
      <c r="AK87" s="3"/>
      <c r="AL87" s="3"/>
    </row>
    <row r="88" spans="1:38" s="8" customFormat="1" ht="15.95" customHeight="1" x14ac:dyDescent="0.2">
      <c r="E88" s="230" t="s">
        <v>70</v>
      </c>
      <c r="F88" s="231"/>
      <c r="G88" s="231"/>
      <c r="H88" s="231"/>
      <c r="I88" s="231"/>
      <c r="J88" s="231"/>
      <c r="K88" s="231"/>
      <c r="L88" s="231"/>
      <c r="M88" s="231"/>
      <c r="N88" s="231"/>
      <c r="O88" s="231"/>
      <c r="P88" s="231"/>
      <c r="Q88" s="231"/>
      <c r="R88" s="231"/>
      <c r="S88" s="231"/>
      <c r="T88" s="231"/>
      <c r="U88" s="231"/>
      <c r="V88" s="231"/>
      <c r="W88" s="231"/>
      <c r="X88" s="231"/>
      <c r="Y88" s="231"/>
      <c r="Z88" s="231"/>
      <c r="AA88" s="231"/>
      <c r="AB88" s="231"/>
      <c r="AC88" s="231"/>
      <c r="AD88" s="231"/>
      <c r="AE88" s="231"/>
      <c r="AF88" s="231"/>
      <c r="AG88" s="232"/>
      <c r="AH88" s="3"/>
      <c r="AI88" s="124"/>
      <c r="AJ88" s="3"/>
      <c r="AK88" s="3"/>
      <c r="AL88" s="3"/>
    </row>
    <row r="89" spans="1:38" s="8" customFormat="1" ht="15.95" customHeight="1" x14ac:dyDescent="0.2">
      <c r="E89" s="212"/>
      <c r="F89" s="213"/>
      <c r="G89" s="213"/>
      <c r="H89" s="213"/>
      <c r="I89" s="213"/>
      <c r="J89" s="213"/>
      <c r="K89" s="213"/>
      <c r="L89" s="213"/>
      <c r="M89" s="213"/>
      <c r="N89" s="213"/>
      <c r="O89" s="213"/>
      <c r="P89" s="214"/>
      <c r="Q89" s="29"/>
      <c r="R89" s="3"/>
      <c r="S89" s="3"/>
      <c r="T89" s="3"/>
      <c r="U89" s="29"/>
      <c r="V89" s="124"/>
      <c r="W89" s="3"/>
      <c r="X89" s="3"/>
      <c r="Y89" s="29"/>
      <c r="Z89" s="124"/>
      <c r="AA89" s="3"/>
      <c r="AB89" s="3"/>
      <c r="AC89" s="29"/>
      <c r="AD89" s="124"/>
      <c r="AE89" s="3"/>
      <c r="AF89" s="3"/>
      <c r="AG89" s="29"/>
      <c r="AH89" s="3"/>
      <c r="AI89" s="124"/>
      <c r="AJ89" s="3"/>
      <c r="AK89" s="3"/>
      <c r="AL89" s="3"/>
    </row>
    <row r="90" spans="1:38" s="8" customFormat="1" ht="15.95" customHeight="1" x14ac:dyDescent="0.2">
      <c r="E90" s="212"/>
      <c r="F90" s="213"/>
      <c r="G90" s="213"/>
      <c r="H90" s="213"/>
      <c r="I90" s="213"/>
      <c r="J90" s="213"/>
      <c r="K90" s="213"/>
      <c r="L90" s="213"/>
      <c r="M90" s="213"/>
      <c r="N90" s="213"/>
      <c r="O90" s="213"/>
      <c r="P90" s="214"/>
      <c r="Q90" s="29"/>
      <c r="R90" s="3"/>
      <c r="S90" s="3"/>
      <c r="T90" s="3"/>
      <c r="U90" s="29"/>
      <c r="V90" s="124"/>
      <c r="W90" s="3"/>
      <c r="X90" s="3"/>
      <c r="Y90" s="29"/>
      <c r="Z90" s="124"/>
      <c r="AA90" s="3"/>
      <c r="AB90" s="3"/>
      <c r="AC90" s="29"/>
      <c r="AD90" s="124"/>
      <c r="AE90" s="3"/>
      <c r="AF90" s="3"/>
      <c r="AG90" s="29"/>
      <c r="AH90" s="3"/>
      <c r="AI90" s="124"/>
      <c r="AJ90" s="3"/>
      <c r="AK90" s="3"/>
      <c r="AL90" s="3"/>
    </row>
    <row r="91" spans="1:38" s="8" customFormat="1" ht="15.95" customHeight="1" x14ac:dyDescent="0.2">
      <c r="A91" s="8" t="s">
        <v>212</v>
      </c>
      <c r="E91" s="215" t="s">
        <v>71</v>
      </c>
      <c r="F91" s="216"/>
      <c r="G91" s="216"/>
      <c r="H91" s="216"/>
      <c r="I91" s="216"/>
      <c r="J91" s="216"/>
      <c r="K91" s="216"/>
      <c r="L91" s="216"/>
      <c r="M91" s="216"/>
      <c r="N91" s="216"/>
      <c r="O91" s="216"/>
      <c r="P91" s="217"/>
      <c r="Q91" s="30">
        <f ca="1">SUM(INDIRECT(ColAño1&amp;ROW(TitIngDiv)+1&amp;":"&amp;ColAño1&amp;ROW(TitEgrDiv)-1))-SUM(INDIRECT(ColAño1&amp;ROW(TitEgrDiv)+1&amp;":"&amp;ColAño1&amp;ROW()-1))</f>
        <v>0</v>
      </c>
      <c r="R91" s="3"/>
      <c r="S91" s="3"/>
      <c r="T91" s="3"/>
      <c r="U91" s="30">
        <f ca="1">SUM(INDIRECT(ColAño2&amp;ROW(TitIngDiv)+1&amp;":"&amp;ColAño2&amp;ROW(TitEgrDiv)-1))-SUM(INDIRECT(ColAño2&amp;ROW(TitEgrDiv)+1&amp;":"&amp;ColAño2&amp;ROW()-1))</f>
        <v>0</v>
      </c>
      <c r="V91" s="124"/>
      <c r="W91" s="3"/>
      <c r="X91" s="3"/>
      <c r="Y91" s="30">
        <f ca="1">SUM(INDIRECT(ColAño3&amp;ROW(TitIngDiv)+1&amp;":"&amp;ColAño3&amp;ROW(TitEgrDiv)-1))-SUM(INDIRECT(ColAño3&amp;ROW(TitEgrDiv)+1&amp;":"&amp;ColAño3&amp;ROW()-1))</f>
        <v>0</v>
      </c>
      <c r="Z91" s="124"/>
      <c r="AA91" s="3"/>
      <c r="AB91" s="3"/>
      <c r="AC91" s="30">
        <f ca="1">SUM(INDIRECT(ColAño4&amp;ROW(TitIngDiv)+1&amp;":"&amp;ColAño4&amp;ROW(TitEgrDiv)-1))-SUM(INDIRECT(ColAño4&amp;ROW(TitEgrDiv)+1&amp;":"&amp;ColAño4&amp;ROW()-1))</f>
        <v>0</v>
      </c>
      <c r="AD91" s="124"/>
      <c r="AE91" s="3"/>
      <c r="AF91" s="3"/>
      <c r="AG91" s="30" t="str">
        <f ca="1">IF(AñosProy&gt;4,SUM(INDIRECT(ColAño5&amp;ROW(TitIngDiv)+1&amp;":"&amp;ColAño5&amp;ROW(TitEgrDiv)-1))-SUM(INDIRECT(ColAño5&amp;ROW(TitEgrDiv)+1&amp;":"&amp;ColAño5&amp;ROW()-1)),"")</f>
        <v/>
      </c>
      <c r="AH91" s="3"/>
      <c r="AI91" s="124"/>
      <c r="AJ91" s="3"/>
      <c r="AK91" s="3"/>
      <c r="AL91" s="3"/>
    </row>
    <row r="92" spans="1:38" s="8" customFormat="1" ht="3.75" customHeight="1" x14ac:dyDescent="0.2">
      <c r="A92" s="8" t="s">
        <v>212</v>
      </c>
      <c r="E92" s="218"/>
      <c r="F92" s="219"/>
      <c r="G92" s="219"/>
      <c r="H92" s="219"/>
      <c r="I92" s="219"/>
      <c r="J92" s="219"/>
      <c r="K92" s="219"/>
      <c r="L92" s="219"/>
      <c r="M92" s="219"/>
      <c r="N92" s="219"/>
      <c r="O92" s="219"/>
      <c r="P92" s="220"/>
      <c r="Q92" s="33"/>
      <c r="R92" s="3"/>
      <c r="S92" s="3"/>
      <c r="T92" s="3"/>
      <c r="U92" s="33"/>
      <c r="V92" s="124"/>
      <c r="W92" s="3"/>
      <c r="X92" s="3"/>
      <c r="Y92" s="33"/>
      <c r="Z92" s="124"/>
      <c r="AA92" s="3"/>
      <c r="AB92" s="3"/>
      <c r="AC92" s="33"/>
      <c r="AD92" s="124"/>
      <c r="AE92" s="3"/>
      <c r="AF92" s="3"/>
      <c r="AG92" s="33"/>
      <c r="AH92" s="3"/>
      <c r="AI92" s="124"/>
      <c r="AJ92" s="3"/>
      <c r="AK92" s="3"/>
      <c r="AL92" s="3"/>
    </row>
    <row r="93" spans="1:38" s="8" customFormat="1" ht="15.95" customHeight="1" x14ac:dyDescent="0.2">
      <c r="A93" s="8" t="s">
        <v>212</v>
      </c>
      <c r="E93" s="215" t="s">
        <v>72</v>
      </c>
      <c r="F93" s="221"/>
      <c r="G93" s="221"/>
      <c r="H93" s="221"/>
      <c r="I93" s="221"/>
      <c r="J93" s="221"/>
      <c r="K93" s="221"/>
      <c r="L93" s="221"/>
      <c r="M93" s="221"/>
      <c r="N93" s="221"/>
      <c r="O93" s="221"/>
      <c r="P93" s="222"/>
      <c r="Q93" s="34">
        <f ca="1">+Q51+Q75+Q84+Q91</f>
        <v>0</v>
      </c>
      <c r="R93" s="3"/>
      <c r="S93" s="3"/>
      <c r="T93" s="3"/>
      <c r="U93" s="34">
        <f ca="1">+U51+U75+U84+U91</f>
        <v>0</v>
      </c>
      <c r="V93" s="124"/>
      <c r="W93" s="3"/>
      <c r="X93" s="3"/>
      <c r="Y93" s="34">
        <f ca="1">+Y51+Y75+Y84+Y91</f>
        <v>0</v>
      </c>
      <c r="Z93" s="124"/>
      <c r="AA93" s="3"/>
      <c r="AB93" s="3"/>
      <c r="AC93" s="34" t="str">
        <f>IF(AñosProy&gt;3,AC51+AC75+AC84+AC91,"")</f>
        <v/>
      </c>
      <c r="AD93" s="124"/>
      <c r="AE93" s="3"/>
      <c r="AF93" s="3"/>
      <c r="AG93" s="34" t="str">
        <f>IF(AñosProy&gt;4,AG51+AG75+AG84+AG91,"")</f>
        <v/>
      </c>
      <c r="AH93" s="3"/>
      <c r="AI93" s="124"/>
      <c r="AJ93" s="3"/>
      <c r="AK93" s="3"/>
      <c r="AL93" s="3"/>
    </row>
    <row r="94" spans="1:38" s="8" customFormat="1" ht="3.75" customHeight="1" x14ac:dyDescent="0.2">
      <c r="A94" s="8" t="s">
        <v>212</v>
      </c>
      <c r="E94" s="218"/>
      <c r="F94" s="219"/>
      <c r="G94" s="219"/>
      <c r="H94" s="219"/>
      <c r="I94" s="219"/>
      <c r="J94" s="219"/>
      <c r="K94" s="219"/>
      <c r="L94" s="219"/>
      <c r="M94" s="219"/>
      <c r="N94" s="219"/>
      <c r="O94" s="219"/>
      <c r="P94" s="220"/>
      <c r="Q94" s="33"/>
      <c r="R94" s="3"/>
      <c r="S94" s="3"/>
      <c r="T94" s="3"/>
      <c r="U94" s="33"/>
      <c r="V94" s="124"/>
      <c r="W94" s="3"/>
      <c r="X94" s="3"/>
      <c r="Y94" s="33"/>
      <c r="Z94" s="124"/>
      <c r="AA94" s="3"/>
      <c r="AB94" s="3"/>
      <c r="AC94" s="33"/>
      <c r="AD94" s="124"/>
      <c r="AE94" s="3"/>
      <c r="AF94" s="3"/>
      <c r="AG94" s="33"/>
      <c r="AH94" s="3"/>
      <c r="AI94" s="124"/>
      <c r="AJ94" s="3"/>
      <c r="AK94" s="3"/>
      <c r="AL94" s="3"/>
    </row>
    <row r="95" spans="1:38" s="8" customFormat="1" ht="15.95" customHeight="1" x14ac:dyDescent="0.2">
      <c r="A95" s="8" t="s">
        <v>212</v>
      </c>
      <c r="E95" s="215" t="s">
        <v>73</v>
      </c>
      <c r="F95" s="221"/>
      <c r="G95" s="221"/>
      <c r="H95" s="221"/>
      <c r="I95" s="221"/>
      <c r="J95" s="221"/>
      <c r="K95" s="221"/>
      <c r="L95" s="221"/>
      <c r="M95" s="221"/>
      <c r="N95" s="221"/>
      <c r="O95" s="221"/>
      <c r="P95" s="222"/>
      <c r="Q95" s="34">
        <f ca="1">+Q93+Q27</f>
        <v>0</v>
      </c>
      <c r="R95" s="3"/>
      <c r="S95" s="3"/>
      <c r="T95" s="3"/>
      <c r="U95" s="34">
        <f ca="1">+U93+U27</f>
        <v>0</v>
      </c>
      <c r="V95" s="124"/>
      <c r="W95" s="3"/>
      <c r="X95" s="3"/>
      <c r="Y95" s="34">
        <f ca="1">+Y93+Y27</f>
        <v>0</v>
      </c>
      <c r="Z95" s="124"/>
      <c r="AA95" s="3"/>
      <c r="AB95" s="3"/>
      <c r="AC95" s="34" t="str">
        <f>IF(AñosProy&gt;3,AC93+AC27,"")</f>
        <v/>
      </c>
      <c r="AD95" s="124"/>
      <c r="AE95" s="3"/>
      <c r="AF95" s="3"/>
      <c r="AG95" s="34" t="str">
        <f>IF(AñosProy&gt;4,AG93+AG27,"")</f>
        <v/>
      </c>
      <c r="AH95" s="3"/>
      <c r="AI95" s="124"/>
      <c r="AJ95" s="3"/>
      <c r="AK95" s="3"/>
      <c r="AL95" s="3"/>
    </row>
    <row r="96" spans="1:38" s="8" customFormat="1" ht="3.75" customHeight="1" x14ac:dyDescent="0.2">
      <c r="A96" s="8" t="s">
        <v>212</v>
      </c>
      <c r="E96" s="205"/>
      <c r="F96" s="205"/>
      <c r="G96" s="205"/>
      <c r="H96" s="205"/>
      <c r="I96" s="205"/>
      <c r="J96" s="205"/>
      <c r="K96" s="205"/>
      <c r="L96" s="205"/>
      <c r="M96" s="205"/>
      <c r="N96" s="205"/>
      <c r="O96" s="205"/>
      <c r="P96" s="205"/>
      <c r="Q96" s="151"/>
      <c r="R96" s="39"/>
      <c r="S96" s="39"/>
      <c r="T96" s="39"/>
      <c r="U96" s="151"/>
      <c r="V96" s="114"/>
      <c r="W96" s="39"/>
      <c r="X96" s="39"/>
      <c r="Y96" s="151"/>
      <c r="Z96" s="114"/>
      <c r="AA96" s="39"/>
      <c r="AB96" s="39"/>
      <c r="AC96" s="151"/>
      <c r="AD96" s="114"/>
      <c r="AE96" s="39"/>
      <c r="AF96" s="39"/>
      <c r="AG96" s="151"/>
      <c r="AH96" s="3"/>
      <c r="AI96" s="124"/>
      <c r="AJ96" s="3"/>
      <c r="AK96" s="3"/>
      <c r="AL96" s="3"/>
    </row>
    <row r="97" spans="1:38" ht="14.25" x14ac:dyDescent="0.2">
      <c r="A97" s="8"/>
      <c r="B97" s="8"/>
      <c r="C97" s="8"/>
      <c r="E97" s="35"/>
      <c r="F97" s="35"/>
      <c r="G97" s="35"/>
      <c r="H97" s="35"/>
      <c r="I97" s="35"/>
      <c r="J97" s="35"/>
      <c r="K97" s="35"/>
      <c r="L97" s="35"/>
      <c r="M97" s="35"/>
      <c r="N97" s="35"/>
      <c r="O97" s="35"/>
      <c r="P97" s="35"/>
      <c r="Q97" s="35"/>
      <c r="U97" s="35"/>
      <c r="Y97" s="35"/>
      <c r="AC97" s="35"/>
      <c r="AG97" s="36"/>
    </row>
    <row r="98" spans="1:38" s="8" customFormat="1" ht="15.95" customHeight="1" x14ac:dyDescent="0.2">
      <c r="A98" s="8" t="s">
        <v>212</v>
      </c>
      <c r="E98" s="201" t="s">
        <v>74</v>
      </c>
      <c r="F98" s="202"/>
      <c r="G98" s="202"/>
      <c r="H98" s="202"/>
      <c r="I98" s="202"/>
      <c r="J98" s="202"/>
      <c r="K98" s="202"/>
      <c r="L98" s="202"/>
      <c r="M98" s="202"/>
      <c r="N98" s="202"/>
      <c r="O98" s="202"/>
      <c r="P98" s="202"/>
      <c r="Q98" s="106">
        <f ca="1">+Q93+Q99</f>
        <v>0</v>
      </c>
      <c r="R98" s="3"/>
      <c r="S98" s="3"/>
      <c r="T98" s="3"/>
      <c r="U98" s="106">
        <f ca="1">+U93+U99</f>
        <v>0</v>
      </c>
      <c r="V98" s="124"/>
      <c r="W98" s="3"/>
      <c r="X98" s="3"/>
      <c r="Y98" s="106">
        <f ca="1">+Y93+Y99</f>
        <v>0</v>
      </c>
      <c r="Z98" s="124"/>
      <c r="AA98" s="3"/>
      <c r="AB98" s="3"/>
      <c r="AC98" s="106" t="str">
        <f>IF(AñosProy&gt;3,AC93+AC99,"")</f>
        <v/>
      </c>
      <c r="AD98" s="124"/>
      <c r="AE98" s="3"/>
      <c r="AF98" s="3"/>
      <c r="AG98" s="106" t="str">
        <f>IF(AñosProy&gt;4,AG93+AG99,"")</f>
        <v/>
      </c>
      <c r="AH98" s="3"/>
      <c r="AI98" s="124"/>
      <c r="AJ98" s="3"/>
      <c r="AK98" s="3"/>
      <c r="AL98" s="3"/>
    </row>
    <row r="99" spans="1:38" s="8" customFormat="1" ht="15.95" customHeight="1" thickBot="1" x14ac:dyDescent="0.25">
      <c r="A99" s="8" t="s">
        <v>212</v>
      </c>
      <c r="E99" s="206" t="s">
        <v>75</v>
      </c>
      <c r="F99" s="207"/>
      <c r="G99" s="207"/>
      <c r="H99" s="207"/>
      <c r="I99" s="207"/>
      <c r="J99" s="207"/>
      <c r="K99" s="207"/>
      <c r="L99" s="207"/>
      <c r="M99" s="207"/>
      <c r="N99" s="207"/>
      <c r="O99" s="207"/>
      <c r="P99" s="207"/>
      <c r="Q99" s="106">
        <f>+Q71+Q72+Q73+Q74</f>
        <v>0</v>
      </c>
      <c r="R99" s="3"/>
      <c r="S99" s="3"/>
      <c r="T99" s="3"/>
      <c r="U99" s="106">
        <f>+U71+U72+U73+U74</f>
        <v>0</v>
      </c>
      <c r="V99" s="124"/>
      <c r="W99" s="3"/>
      <c r="X99" s="3"/>
      <c r="Y99" s="106">
        <f>+Y71+Y72+Y73+Y74</f>
        <v>0</v>
      </c>
      <c r="Z99" s="124"/>
      <c r="AA99" s="3"/>
      <c r="AB99" s="3"/>
      <c r="AC99" s="106" t="str">
        <f>IF(AñosProy&gt;3,AC71+AC72+AC73+AC74,"")</f>
        <v/>
      </c>
      <c r="AD99" s="124"/>
      <c r="AE99" s="3"/>
      <c r="AF99" s="3"/>
      <c r="AG99" s="106" t="str">
        <f>IF(AñosProy&gt;4,AG71+AG72+AG73+AG74,"")</f>
        <v/>
      </c>
      <c r="AH99" s="3"/>
      <c r="AI99" s="124"/>
      <c r="AJ99" s="3"/>
      <c r="AK99" s="3"/>
      <c r="AL99" s="3"/>
    </row>
    <row r="100" spans="1:38" s="3" customFormat="1" ht="15" thickBot="1" x14ac:dyDescent="0.25">
      <c r="A100" s="8" t="s">
        <v>212</v>
      </c>
      <c r="E100" s="208" t="s">
        <v>76</v>
      </c>
      <c r="F100" s="209"/>
      <c r="G100" s="209"/>
      <c r="H100" s="209"/>
      <c r="I100" s="209"/>
      <c r="J100" s="209"/>
      <c r="K100" s="209"/>
      <c r="L100" s="209"/>
      <c r="M100" s="209"/>
      <c r="N100" s="209"/>
      <c r="O100" s="209"/>
      <c r="P100" s="209"/>
      <c r="Q100" s="107" t="str">
        <f ca="1">IF(ISERROR(Q98/Q99),"",Q98/Q99)</f>
        <v/>
      </c>
      <c r="U100" s="107" t="str">
        <f ca="1">IF(ISERROR(U98/U99),"",U98/U99)</f>
        <v/>
      </c>
      <c r="V100" s="124"/>
      <c r="Y100" s="107" t="str">
        <f ca="1">IF(ISERROR(Y98/Y99),"",Y98/Y99)</f>
        <v/>
      </c>
      <c r="Z100" s="124"/>
      <c r="AC100" s="107" t="str">
        <f>IF(ISERROR(AC98/AC99),"",AC98/AC99)</f>
        <v/>
      </c>
      <c r="AD100" s="124"/>
      <c r="AG100" s="107" t="str">
        <f>IF(ISERROR(AG98/AG99),"",AG98/AG99)</f>
        <v/>
      </c>
      <c r="AI100" s="124"/>
    </row>
    <row r="101" spans="1:38" s="3" customFormat="1" ht="15.75" thickBot="1" x14ac:dyDescent="0.25">
      <c r="A101" s="8" t="s">
        <v>212</v>
      </c>
      <c r="E101" s="210" t="s">
        <v>77</v>
      </c>
      <c r="F101" s="211"/>
      <c r="G101" s="211"/>
      <c r="H101" s="211"/>
      <c r="I101" s="211"/>
      <c r="J101" s="211"/>
      <c r="K101" s="211"/>
      <c r="L101" s="211"/>
      <c r="M101" s="211"/>
      <c r="N101" s="211"/>
      <c r="O101" s="211"/>
      <c r="P101" s="211"/>
      <c r="Q101" s="106">
        <f ca="1">+Q98+Q27</f>
        <v>0</v>
      </c>
      <c r="U101" s="106">
        <f ca="1">+U98+U27</f>
        <v>0</v>
      </c>
      <c r="V101" s="124"/>
      <c r="Y101" s="106">
        <f ca="1">+Y98+Y27</f>
        <v>0</v>
      </c>
      <c r="Z101" s="124"/>
      <c r="AC101" s="106" t="str">
        <f>IF(AñosProy&gt;3,AC98+AC27,"")</f>
        <v/>
      </c>
      <c r="AD101" s="124"/>
      <c r="AG101" s="106" t="str">
        <f>IF(AñosProy&gt;4,AG98+AG27,"")</f>
        <v/>
      </c>
      <c r="AI101" s="124"/>
    </row>
    <row r="102" spans="1:38" s="3" customFormat="1" ht="15" thickBot="1" x14ac:dyDescent="0.25">
      <c r="A102" s="8" t="s">
        <v>212</v>
      </c>
      <c r="E102" s="208" t="s">
        <v>78</v>
      </c>
      <c r="F102" s="209"/>
      <c r="G102" s="209"/>
      <c r="H102" s="209"/>
      <c r="I102" s="209"/>
      <c r="J102" s="209"/>
      <c r="K102" s="209"/>
      <c r="L102" s="209"/>
      <c r="M102" s="209"/>
      <c r="N102" s="209"/>
      <c r="O102" s="209"/>
      <c r="P102" s="209"/>
      <c r="Q102" s="107" t="str">
        <f ca="1">IF(ISERROR(Q101/Q99),"",Q101/Q99)</f>
        <v/>
      </c>
      <c r="U102" s="107" t="str">
        <f ca="1">IF(ISERROR(U101/U99),"",U101/U99)</f>
        <v/>
      </c>
      <c r="V102" s="124"/>
      <c r="Y102" s="107" t="str">
        <f ca="1">IF(ISERROR(Y101/Y99),"",Y101/Y99)</f>
        <v/>
      </c>
      <c r="Z102" s="124"/>
      <c r="AC102" s="107" t="str">
        <f>IF(ISERROR(AC101/AC99),"",AC101/AC99)</f>
        <v/>
      </c>
      <c r="AD102" s="124"/>
      <c r="AG102" s="107" t="str">
        <f>IF(ISERROR(AG101/AG99),"",AG101/AG99)</f>
        <v/>
      </c>
      <c r="AI102" s="124"/>
    </row>
    <row r="103" spans="1:38" s="3" customFormat="1" ht="15" x14ac:dyDescent="0.2">
      <c r="E103" s="199" t="s">
        <v>79</v>
      </c>
      <c r="F103" s="200"/>
      <c r="G103" s="200"/>
      <c r="H103" s="200"/>
      <c r="I103" s="200"/>
      <c r="J103" s="200"/>
      <c r="K103" s="200"/>
      <c r="L103" s="200"/>
      <c r="M103" s="200"/>
      <c r="N103" s="200"/>
      <c r="O103" s="200"/>
      <c r="P103" s="200"/>
      <c r="Q103" s="106"/>
      <c r="U103" s="106"/>
      <c r="V103" s="124"/>
      <c r="Y103" s="106"/>
      <c r="Z103" s="124"/>
      <c r="AC103" s="106"/>
      <c r="AD103" s="124"/>
      <c r="AG103" s="106"/>
      <c r="AI103" s="124"/>
    </row>
    <row r="104" spans="1:38" s="3" customFormat="1" ht="15" x14ac:dyDescent="0.2">
      <c r="E104" s="201" t="s">
        <v>80</v>
      </c>
      <c r="F104" s="202"/>
      <c r="G104" s="202"/>
      <c r="H104" s="202"/>
      <c r="I104" s="202"/>
      <c r="J104" s="202"/>
      <c r="K104" s="202"/>
      <c r="L104" s="202"/>
      <c r="M104" s="202"/>
      <c r="N104" s="202"/>
      <c r="O104" s="202"/>
      <c r="P104" s="202"/>
      <c r="Q104" s="108"/>
      <c r="U104" s="108"/>
      <c r="V104" s="124"/>
      <c r="Y104" s="108"/>
      <c r="Z104" s="124"/>
      <c r="AC104" s="108"/>
      <c r="AD104" s="124"/>
      <c r="AG104" s="108"/>
      <c r="AI104" s="124"/>
    </row>
    <row r="105" spans="1:38" s="3" customFormat="1" ht="15" x14ac:dyDescent="0.2">
      <c r="E105" s="201" t="s">
        <v>81</v>
      </c>
      <c r="F105" s="202"/>
      <c r="G105" s="202"/>
      <c r="H105" s="202"/>
      <c r="I105" s="202"/>
      <c r="J105" s="202"/>
      <c r="K105" s="202"/>
      <c r="L105" s="202"/>
      <c r="M105" s="202"/>
      <c r="N105" s="202"/>
      <c r="O105" s="202"/>
      <c r="P105" s="202"/>
      <c r="Q105" s="108"/>
      <c r="U105" s="108"/>
      <c r="V105" s="124"/>
      <c r="Y105" s="108"/>
      <c r="Z105" s="124"/>
      <c r="AC105" s="108"/>
      <c r="AD105" s="124"/>
      <c r="AG105" s="108"/>
      <c r="AI105" s="124"/>
    </row>
    <row r="106" spans="1:38" s="3" customFormat="1" ht="15" x14ac:dyDescent="0.2">
      <c r="E106" s="201" t="s">
        <v>82</v>
      </c>
      <c r="F106" s="202"/>
      <c r="G106" s="202"/>
      <c r="H106" s="202"/>
      <c r="I106" s="202"/>
      <c r="J106" s="202"/>
      <c r="K106" s="202"/>
      <c r="L106" s="202"/>
      <c r="M106" s="202"/>
      <c r="N106" s="202"/>
      <c r="O106" s="202"/>
      <c r="P106" s="202"/>
      <c r="Q106" s="131"/>
      <c r="U106" s="131"/>
      <c r="V106" s="126"/>
      <c r="W106" s="37"/>
      <c r="X106" s="37"/>
      <c r="Y106" s="131"/>
      <c r="Z106" s="126"/>
      <c r="AA106" s="37"/>
      <c r="AB106" s="37"/>
      <c r="AC106" s="131"/>
      <c r="AD106" s="126"/>
      <c r="AE106" s="37"/>
      <c r="AF106" s="37"/>
      <c r="AG106" s="131"/>
      <c r="AI106" s="124"/>
    </row>
    <row r="107" spans="1:38" s="3" customFormat="1" ht="14.25" x14ac:dyDescent="0.2">
      <c r="A107" s="8" t="s">
        <v>212</v>
      </c>
      <c r="E107" s="2"/>
      <c r="F107" s="2"/>
      <c r="G107" s="2"/>
      <c r="H107" s="2"/>
      <c r="I107" s="2"/>
      <c r="J107" s="2"/>
      <c r="K107" s="2"/>
      <c r="L107" s="2"/>
      <c r="M107" s="2"/>
      <c r="N107" s="2"/>
      <c r="O107" s="2"/>
      <c r="P107" s="2"/>
      <c r="Q107" s="2"/>
      <c r="U107" s="2"/>
      <c r="V107" s="124"/>
      <c r="Y107" s="2"/>
      <c r="Z107" s="124"/>
      <c r="AC107" s="2"/>
      <c r="AD107" s="124"/>
      <c r="AG107" s="4"/>
      <c r="AI107" s="124"/>
    </row>
    <row r="108" spans="1:38" s="3" customFormat="1" ht="14.25" x14ac:dyDescent="0.2">
      <c r="E108" s="2"/>
      <c r="F108" s="2"/>
      <c r="G108" s="2"/>
      <c r="H108" s="2"/>
      <c r="I108" s="2"/>
      <c r="J108" s="2"/>
      <c r="K108" s="2"/>
      <c r="L108" s="2"/>
      <c r="M108" s="2"/>
      <c r="N108" s="2"/>
      <c r="O108" s="2"/>
      <c r="P108" s="2"/>
      <c r="Q108" s="2"/>
      <c r="U108" s="2"/>
      <c r="V108" s="124"/>
      <c r="Y108" s="2"/>
      <c r="Z108" s="124"/>
      <c r="AC108" s="2"/>
      <c r="AD108" s="124"/>
      <c r="AG108" s="4"/>
      <c r="AI108" s="124"/>
    </row>
    <row r="109" spans="1:38" s="3" customFormat="1" ht="15" x14ac:dyDescent="0.2">
      <c r="E109" s="189" t="s">
        <v>83</v>
      </c>
      <c r="F109" s="190"/>
      <c r="G109" s="190"/>
      <c r="H109" s="190"/>
      <c r="I109" s="190"/>
      <c r="J109" s="190"/>
      <c r="K109" s="190"/>
      <c r="L109" s="190"/>
      <c r="M109" s="190"/>
      <c r="N109" s="190"/>
      <c r="O109" s="190"/>
      <c r="P109" s="190"/>
      <c r="Q109" s="190"/>
      <c r="R109" s="190"/>
      <c r="S109" s="190"/>
      <c r="T109" s="190"/>
      <c r="U109" s="190"/>
      <c r="V109" s="190"/>
      <c r="W109" s="190"/>
      <c r="X109" s="190"/>
      <c r="Y109" s="190"/>
      <c r="Z109" s="190"/>
      <c r="AA109" s="190"/>
      <c r="AB109" s="190"/>
      <c r="AC109" s="190"/>
      <c r="AD109" s="190"/>
      <c r="AE109" s="190"/>
      <c r="AF109" s="190"/>
      <c r="AG109" s="191"/>
      <c r="AI109" s="124"/>
    </row>
    <row r="110" spans="1:38" s="3" customFormat="1" ht="3.75" customHeight="1" x14ac:dyDescent="0.2">
      <c r="E110" s="2"/>
      <c r="F110" s="2"/>
      <c r="G110" s="2"/>
      <c r="H110" s="2"/>
      <c r="I110" s="2"/>
      <c r="J110" s="2"/>
      <c r="K110" s="2"/>
      <c r="L110" s="2"/>
      <c r="M110" s="2"/>
      <c r="N110" s="2"/>
      <c r="O110" s="2"/>
      <c r="P110" s="2"/>
      <c r="Q110" s="2"/>
      <c r="U110" s="2"/>
      <c r="V110" s="124"/>
      <c r="Y110" s="2"/>
      <c r="Z110" s="124"/>
      <c r="AC110" s="2"/>
      <c r="AD110" s="124"/>
      <c r="AG110" s="4"/>
      <c r="AI110" s="124"/>
    </row>
    <row r="111" spans="1:38" s="3" customFormat="1" ht="15" x14ac:dyDescent="0.25">
      <c r="H111" s="203" t="s">
        <v>84</v>
      </c>
      <c r="I111" s="204"/>
      <c r="J111" s="204"/>
      <c r="K111" s="204"/>
      <c r="L111" s="204"/>
      <c r="M111" s="204"/>
      <c r="N111" s="204"/>
      <c r="O111" s="204"/>
      <c r="P111" s="204"/>
      <c r="Q111" s="204"/>
      <c r="R111" s="204"/>
      <c r="S111" s="204"/>
      <c r="T111" s="204"/>
      <c r="U111" s="204"/>
      <c r="V111" s="203" t="s">
        <v>85</v>
      </c>
      <c r="W111" s="204"/>
      <c r="X111" s="204"/>
      <c r="Y111" s="204"/>
      <c r="Z111" s="204"/>
      <c r="AA111" s="204"/>
      <c r="AB111" s="204"/>
      <c r="AC111" s="204"/>
      <c r="AD111" s="204"/>
      <c r="AE111" s="204"/>
      <c r="AF111" s="204"/>
      <c r="AG111" s="204"/>
      <c r="AH111" s="38"/>
      <c r="AI111" s="129"/>
    </row>
    <row r="112" spans="1:38" s="3" customFormat="1" ht="14.25" x14ac:dyDescent="0.2">
      <c r="E112" s="2"/>
      <c r="F112" s="2"/>
      <c r="H112" s="39"/>
      <c r="I112" s="39"/>
      <c r="J112" s="39"/>
      <c r="K112" s="39"/>
      <c r="L112" s="39"/>
      <c r="M112" s="39"/>
      <c r="N112" s="39"/>
      <c r="O112" s="39"/>
      <c r="P112" s="39"/>
      <c r="Q112" s="39"/>
      <c r="R112" s="39"/>
      <c r="S112" s="39"/>
      <c r="T112" s="39"/>
      <c r="U112" s="40"/>
      <c r="V112" s="114"/>
      <c r="W112" s="39"/>
      <c r="X112" s="39"/>
      <c r="Y112" s="40"/>
      <c r="Z112" s="114"/>
      <c r="AA112" s="39"/>
      <c r="AB112" s="39"/>
      <c r="AC112" s="40"/>
      <c r="AD112" s="114"/>
      <c r="AE112" s="39"/>
      <c r="AF112" s="39"/>
      <c r="AG112" s="1"/>
      <c r="AI112" s="124"/>
    </row>
    <row r="113" spans="5:35" s="3" customFormat="1" ht="14.25" x14ac:dyDescent="0.2">
      <c r="E113" s="2" t="s">
        <v>86</v>
      </c>
      <c r="F113" s="2"/>
      <c r="G113" s="2"/>
      <c r="H113" s="41"/>
      <c r="I113" s="41"/>
      <c r="J113" s="41"/>
      <c r="K113" s="41"/>
      <c r="L113" s="41"/>
      <c r="M113" s="41"/>
      <c r="N113" s="41"/>
      <c r="O113" s="41"/>
      <c r="P113" s="41"/>
      <c r="Q113" s="41"/>
      <c r="R113" s="42"/>
      <c r="S113" s="42"/>
      <c r="T113" s="42"/>
      <c r="U113" s="41"/>
      <c r="V113" s="127"/>
      <c r="W113" s="42"/>
      <c r="X113" s="42"/>
      <c r="Y113" s="41"/>
      <c r="Z113" s="127"/>
      <c r="AA113" s="42"/>
      <c r="AB113" s="42"/>
      <c r="AC113" s="41"/>
      <c r="AD113" s="127"/>
      <c r="AE113" s="42"/>
      <c r="AF113" s="42"/>
      <c r="AG113" s="43"/>
      <c r="AI113" s="124"/>
    </row>
    <row r="114" spans="5:35" s="3" customFormat="1" ht="14.25" x14ac:dyDescent="0.2">
      <c r="E114" s="2"/>
      <c r="F114" s="2"/>
      <c r="G114" s="2"/>
      <c r="H114" s="2"/>
      <c r="I114" s="2"/>
      <c r="J114" s="2"/>
      <c r="K114" s="2"/>
      <c r="L114" s="2"/>
      <c r="M114" s="2"/>
      <c r="N114" s="2"/>
      <c r="O114" s="2"/>
      <c r="P114" s="2"/>
      <c r="Q114" s="2"/>
      <c r="U114" s="2"/>
      <c r="V114" s="124"/>
      <c r="Y114" s="2"/>
      <c r="Z114" s="124"/>
      <c r="AC114" s="2"/>
      <c r="AD114" s="124"/>
      <c r="AG114" s="4"/>
      <c r="AI114" s="124"/>
    </row>
    <row r="115" spans="5:35" s="3" customFormat="1" ht="14.25" x14ac:dyDescent="0.2">
      <c r="E115" s="2" t="s">
        <v>87</v>
      </c>
      <c r="F115" s="2"/>
      <c r="G115" s="2"/>
      <c r="H115" s="41"/>
      <c r="I115" s="41"/>
      <c r="J115" s="41"/>
      <c r="K115" s="41"/>
      <c r="L115" s="41"/>
      <c r="M115" s="41"/>
      <c r="N115" s="41"/>
      <c r="O115" s="41"/>
      <c r="P115" s="41"/>
      <c r="Q115" s="41"/>
      <c r="R115" s="42"/>
      <c r="S115" s="42"/>
      <c r="T115" s="42"/>
      <c r="U115" s="41"/>
      <c r="V115" s="127"/>
      <c r="W115" s="42"/>
      <c r="X115" s="42"/>
      <c r="Y115" s="41"/>
      <c r="Z115" s="127"/>
      <c r="AA115" s="42"/>
      <c r="AB115" s="42"/>
      <c r="AC115" s="41"/>
      <c r="AD115" s="127"/>
      <c r="AE115" s="42"/>
      <c r="AF115" s="42"/>
      <c r="AG115" s="43"/>
      <c r="AI115" s="124"/>
    </row>
    <row r="116" spans="5:35" s="3" customFormat="1" ht="14.25" x14ac:dyDescent="0.2">
      <c r="E116" s="2"/>
      <c r="F116" s="2"/>
      <c r="G116" s="2"/>
      <c r="H116" s="2"/>
      <c r="I116" s="2"/>
      <c r="J116" s="2"/>
      <c r="K116" s="2"/>
      <c r="L116" s="2"/>
      <c r="M116" s="2"/>
      <c r="N116" s="2"/>
      <c r="O116" s="2"/>
      <c r="P116" s="2"/>
      <c r="Q116" s="2"/>
      <c r="U116" s="2"/>
      <c r="V116" s="124"/>
      <c r="Y116" s="2"/>
      <c r="Z116" s="124"/>
      <c r="AC116" s="2"/>
      <c r="AD116" s="124"/>
      <c r="AG116" s="4"/>
      <c r="AI116" s="124"/>
    </row>
    <row r="117" spans="5:35" s="3" customFormat="1" ht="15" x14ac:dyDescent="0.2">
      <c r="E117" s="189" t="s">
        <v>88</v>
      </c>
      <c r="F117" s="190"/>
      <c r="G117" s="190"/>
      <c r="H117" s="190"/>
      <c r="I117" s="190"/>
      <c r="J117" s="190"/>
      <c r="K117" s="190"/>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c r="AG117" s="191"/>
      <c r="AI117" s="124"/>
    </row>
    <row r="118" spans="5:35" s="3" customFormat="1" ht="14.25" x14ac:dyDescent="0.2">
      <c r="E118" s="2"/>
      <c r="F118" s="2"/>
      <c r="G118" s="2"/>
      <c r="H118" s="2"/>
      <c r="I118" s="2"/>
      <c r="J118" s="2"/>
      <c r="K118" s="2"/>
      <c r="L118" s="2"/>
      <c r="V118" s="124"/>
      <c r="Z118" s="153"/>
      <c r="AA118" s="154"/>
      <c r="AB118" s="154"/>
      <c r="AC118" s="155"/>
      <c r="AD118" s="124"/>
      <c r="AG118" s="4"/>
      <c r="AI118" s="124"/>
    </row>
    <row r="119" spans="5:35" ht="14.25" x14ac:dyDescent="0.2">
      <c r="Q119" s="45"/>
      <c r="R119" s="192" t="s">
        <v>89</v>
      </c>
      <c r="S119" s="193"/>
      <c r="T119" s="193"/>
      <c r="U119" s="193"/>
      <c r="V119" s="194"/>
      <c r="W119" s="44"/>
      <c r="X119" s="152"/>
      <c r="Y119" s="195" t="s">
        <v>90</v>
      </c>
      <c r="Z119" s="196"/>
      <c r="AB119" s="44"/>
    </row>
    <row r="120" spans="5:35" ht="14.25" x14ac:dyDescent="0.2">
      <c r="Q120" s="45" t="s">
        <v>91</v>
      </c>
      <c r="R120" s="182"/>
      <c r="S120" s="183"/>
      <c r="T120" s="183"/>
      <c r="U120" s="183"/>
      <c r="V120" s="184"/>
      <c r="W120" s="44"/>
      <c r="X120" s="152"/>
      <c r="Y120" s="197"/>
      <c r="Z120" s="198"/>
      <c r="AB120" s="44"/>
    </row>
    <row r="121" spans="5:35" ht="14.25" x14ac:dyDescent="0.2">
      <c r="Q121" s="45" t="s">
        <v>92</v>
      </c>
      <c r="R121" s="182"/>
      <c r="S121" s="183"/>
      <c r="T121" s="183"/>
      <c r="U121" s="183"/>
      <c r="V121" s="184"/>
      <c r="W121" s="44"/>
      <c r="X121" s="152"/>
      <c r="Y121" s="197"/>
      <c r="Z121" s="198"/>
      <c r="AB121" s="44"/>
    </row>
    <row r="122" spans="5:35" ht="14.25" x14ac:dyDescent="0.2">
      <c r="Q122" s="45" t="s">
        <v>93</v>
      </c>
      <c r="R122" s="182"/>
      <c r="S122" s="183"/>
      <c r="T122" s="183"/>
      <c r="U122" s="183"/>
      <c r="V122" s="184"/>
      <c r="W122" s="44"/>
      <c r="X122" s="152"/>
      <c r="Y122" s="185"/>
      <c r="Z122" s="186"/>
      <c r="AB122" s="44"/>
    </row>
    <row r="123" spans="5:35" ht="14.25" x14ac:dyDescent="0.2">
      <c r="E123" s="2" t="s">
        <v>94</v>
      </c>
      <c r="Q123" s="45" t="s">
        <v>95</v>
      </c>
      <c r="R123" s="182"/>
      <c r="S123" s="183"/>
      <c r="T123" s="183"/>
      <c r="U123" s="183"/>
      <c r="V123" s="184"/>
      <c r="W123" s="44"/>
      <c r="X123" s="152"/>
      <c r="Y123" s="187"/>
      <c r="Z123" s="188"/>
    </row>
    <row r="124" spans="5:35" ht="15" customHeight="1" x14ac:dyDescent="0.2"/>
    <row r="125" spans="5:35" ht="14.25" hidden="1" x14ac:dyDescent="0.2"/>
    <row r="126" spans="5:35" ht="14.25" hidden="1" x14ac:dyDescent="0.2"/>
    <row r="127" spans="5:35" ht="14.25" hidden="1" x14ac:dyDescent="0.2"/>
    <row r="128" spans="5:35" ht="14.25" hidden="1" x14ac:dyDescent="0.2"/>
    <row r="129" ht="14.25" hidden="1" x14ac:dyDescent="0.2"/>
    <row r="130" ht="14.25" hidden="1" x14ac:dyDescent="0.2"/>
    <row r="131" ht="14.25" hidden="1" x14ac:dyDescent="0.2"/>
    <row r="132" ht="14.25" hidden="1" x14ac:dyDescent="0.2"/>
    <row r="133" ht="15" customHeight="1" x14ac:dyDescent="0.2"/>
    <row r="134" ht="15" customHeight="1" x14ac:dyDescent="0.2"/>
    <row r="135" ht="15" customHeight="1" x14ac:dyDescent="0.2"/>
  </sheetData>
  <sheetProtection algorithmName="SHA-512" hashValue="Iw6rIBLrJuovhOtdu8EVD/WP+XAdsMxCyc9NfRVqCWzCtxE7BrsW4fmmjxlRHqyJenEbM8KADsHWBA+S+S7JFw==" saltValue="LRvEbRJ4yhhhx4inI81uAQ==" spinCount="100000" sheet="1" objects="1"/>
  <protectedRanges>
    <protectedRange sqref="Q41:R41 R51 AF41:AG41 U41 X41:Y41 AB41:AC41" name="Rango4"/>
    <protectedRange sqref="AA20 AK19 AK21 AK4 AK6" name="Rango2_1"/>
    <protectedRange sqref="R26:U26 W26:Y26 AA26:AC26 AE26:AH26 AJ26:AK26" name="Rango4_1"/>
    <protectedRange sqref="R54:U61 Q78:U80 Q87:U87 R37:U37 R40:U40 R35:T36 R38:T39 R44:U44 R45:T48 W35:X36 W38:X39 W42:X43 W45:X48 AA35:AB36 AA38:AB39 AA42:AB43 AA45:AB48 R63:U63 R42:T43 Q82:U83 R81:U81 R74:U74 R73:T73 W73:X73 AA73:AB73 R65:U72 R64:T64 W64:X64 AA64:AB64 R51 Q41:U41 W54:Y61 W87:Y87 W37:Y37 W44:Y44 W63:Y63 W78:Y83 W74:Y74 W65:Y72 W40:Y41 AA54:AC61 AA87:AC87 AA37:AC37 AA44:AC44 AA63:AC63 AA78:AC83 AA74:AC74 AA65:AC72 AA40:AC41 AE54:AH61 AE87:AH87 AE78:AH83 AE63:AH74 AE35:AH48 AJ54:AK61 AJ87:AK87 AJ78:AK83 AJ63:AK74 AJ35:AK48" name="Rango3_1"/>
    <protectedRange sqref="Q35:Q40" name="Rango3_1_1"/>
    <protectedRange sqref="Q42:Q48" name="Rango3_1_2"/>
    <protectedRange sqref="Q54:Q61" name="Rango3_1_3"/>
    <protectedRange sqref="Q63:Q74 U73 Y73 AC73 U64 Y64 AC64" name="Rango3_1_4"/>
    <protectedRange sqref="Q81" name="Rango3_1_5"/>
    <protectedRange sqref="V41 V51" name="Rango4_2"/>
    <protectedRange sqref="V26" name="Rango4_1_1"/>
    <protectedRange sqref="V54:V61 V87 V51 V78:V83 V63:V74 V35:V48" name="Rango3_1_6"/>
    <protectedRange sqref="Z41 Z51" name="Rango4_3"/>
    <protectedRange sqref="Z26" name="Rango4_1_2"/>
    <protectedRange sqref="Z54:Z61 Z87 Z51 Z78:Z83 Z63:Z74 Z35:Z48" name="Rango3_1_7"/>
    <protectedRange sqref="AD41 AD51" name="Rango4_4"/>
    <protectedRange sqref="AD26" name="Rango4_1_3"/>
    <protectedRange sqref="AD54:AD61 AD87 AD51 AD78:AD83 AD63:AD74 AD35:AD48" name="Rango3_1_8"/>
    <protectedRange sqref="AI41 AI51" name="Rango4_5"/>
    <protectedRange sqref="AI26" name="Rango4_1_4"/>
    <protectedRange sqref="AI54:AI61 AI87 AI51 AI78:AI83 AI63:AI74 AI35:AI48" name="Rango3_1_9"/>
  </protectedRanges>
  <mergeCells count="107">
    <mergeCell ref="AG3:AH3"/>
    <mergeCell ref="J18:Y18"/>
    <mergeCell ref="L20:O20"/>
    <mergeCell ref="Q20:Z20"/>
    <mergeCell ref="AC20:AG20"/>
    <mergeCell ref="E30:P30"/>
    <mergeCell ref="E31:P31"/>
    <mergeCell ref="E32:P32"/>
    <mergeCell ref="AC3:AD3"/>
    <mergeCell ref="U3:V3"/>
    <mergeCell ref="E23:AG23"/>
    <mergeCell ref="E33:P33"/>
    <mergeCell ref="E34:AG34"/>
    <mergeCell ref="E35:P35"/>
    <mergeCell ref="E22:AG22"/>
    <mergeCell ref="E24:H25"/>
    <mergeCell ref="I24:J25"/>
    <mergeCell ref="E27:P27"/>
    <mergeCell ref="E29:AG29"/>
    <mergeCell ref="L24:O24"/>
    <mergeCell ref="L25:O25"/>
    <mergeCell ref="E42:P42"/>
    <mergeCell ref="E43:P43"/>
    <mergeCell ref="E44:P44"/>
    <mergeCell ref="E45:P45"/>
    <mergeCell ref="E46:P46"/>
    <mergeCell ref="E47:P47"/>
    <mergeCell ref="E36:P36"/>
    <mergeCell ref="E37:P37"/>
    <mergeCell ref="E38:P38"/>
    <mergeCell ref="E39:P39"/>
    <mergeCell ref="E40:P40"/>
    <mergeCell ref="E41:P41"/>
    <mergeCell ref="E54:P54"/>
    <mergeCell ref="E55:P55"/>
    <mergeCell ref="E56:P56"/>
    <mergeCell ref="E57:P57"/>
    <mergeCell ref="E58:P58"/>
    <mergeCell ref="E59:P59"/>
    <mergeCell ref="E48:P48"/>
    <mergeCell ref="E49:P49"/>
    <mergeCell ref="E50:P50"/>
    <mergeCell ref="E51:P51"/>
    <mergeCell ref="E52:P52"/>
    <mergeCell ref="E53:AG53"/>
    <mergeCell ref="E66:P66"/>
    <mergeCell ref="E67:P67"/>
    <mergeCell ref="E68:P68"/>
    <mergeCell ref="E69:P69"/>
    <mergeCell ref="E70:P70"/>
    <mergeCell ref="E71:P71"/>
    <mergeCell ref="E60:P60"/>
    <mergeCell ref="E61:P61"/>
    <mergeCell ref="E62:AG62"/>
    <mergeCell ref="E63:P63"/>
    <mergeCell ref="E64:P64"/>
    <mergeCell ref="E65:P65"/>
    <mergeCell ref="E78:P78"/>
    <mergeCell ref="E79:P79"/>
    <mergeCell ref="E80:AG80"/>
    <mergeCell ref="E81:P81"/>
    <mergeCell ref="E82:P82"/>
    <mergeCell ref="E83:P83"/>
    <mergeCell ref="E72:P72"/>
    <mergeCell ref="E73:P73"/>
    <mergeCell ref="E74:P74"/>
    <mergeCell ref="E75:P75"/>
    <mergeCell ref="E76:P76"/>
    <mergeCell ref="E77:AG77"/>
    <mergeCell ref="E101:P101"/>
    <mergeCell ref="E102:P102"/>
    <mergeCell ref="E90:P90"/>
    <mergeCell ref="E91:P91"/>
    <mergeCell ref="E92:P92"/>
    <mergeCell ref="E93:P93"/>
    <mergeCell ref="E94:P94"/>
    <mergeCell ref="E95:P95"/>
    <mergeCell ref="E84:P84"/>
    <mergeCell ref="E85:P85"/>
    <mergeCell ref="E86:AG86"/>
    <mergeCell ref="E87:P87"/>
    <mergeCell ref="E88:AG88"/>
    <mergeCell ref="E89:P89"/>
    <mergeCell ref="D2:P2"/>
    <mergeCell ref="Q2:AG2"/>
    <mergeCell ref="R122:V122"/>
    <mergeCell ref="Y122:Z122"/>
    <mergeCell ref="R123:V123"/>
    <mergeCell ref="Y123:Z123"/>
    <mergeCell ref="E117:AG117"/>
    <mergeCell ref="R119:V119"/>
    <mergeCell ref="Y119:Z119"/>
    <mergeCell ref="R120:V120"/>
    <mergeCell ref="Y120:Z120"/>
    <mergeCell ref="R121:V121"/>
    <mergeCell ref="Y121:Z121"/>
    <mergeCell ref="E103:P103"/>
    <mergeCell ref="E104:P104"/>
    <mergeCell ref="E105:P105"/>
    <mergeCell ref="E106:P106"/>
    <mergeCell ref="E109:AG109"/>
    <mergeCell ref="H111:U111"/>
    <mergeCell ref="V111:AG111"/>
    <mergeCell ref="E96:P96"/>
    <mergeCell ref="E98:P98"/>
    <mergeCell ref="E99:P99"/>
    <mergeCell ref="E100:P100"/>
  </mergeCells>
  <conditionalFormatting sqref="R41">
    <cfRule type="expression" dxfId="9" priority="13">
      <formula>(OR(R41&gt;1,R41&lt;0))</formula>
    </cfRule>
  </conditionalFormatting>
  <conditionalFormatting sqref="V41">
    <cfRule type="expression" dxfId="8" priority="11">
      <formula>(OR(V41&gt;1,V41&lt;0))</formula>
    </cfRule>
  </conditionalFormatting>
  <conditionalFormatting sqref="Z41">
    <cfRule type="expression" dxfId="7" priority="10">
      <formula>(OR(Z41&gt;1,Z41&lt;0))</formula>
    </cfRule>
  </conditionalFormatting>
  <conditionalFormatting sqref="AD41">
    <cfRule type="expression" dxfId="6" priority="7">
      <formula>(OR(AD41&gt;1,AD41&lt;0))</formula>
    </cfRule>
  </conditionalFormatting>
  <conditionalFormatting sqref="AI41">
    <cfRule type="expression" dxfId="5" priority="6">
      <formula>(OR(AI41&gt;1,AI41&lt;0))</formula>
    </cfRule>
  </conditionalFormatting>
  <conditionalFormatting sqref="AI51">
    <cfRule type="expression" dxfId="4" priority="5">
      <formula>(OR(AI51&gt;1,AI51&lt;0))</formula>
    </cfRule>
  </conditionalFormatting>
  <conditionalFormatting sqref="R51">
    <cfRule type="expression" dxfId="3" priority="4">
      <formula>(OR(R51&gt;1,R51&lt;0))</formula>
    </cfRule>
  </conditionalFormatting>
  <conditionalFormatting sqref="V51">
    <cfRule type="expression" dxfId="2" priority="3">
      <formula>(OR(V51&gt;1,V51&lt;0))</formula>
    </cfRule>
  </conditionalFormatting>
  <conditionalFormatting sqref="Z51">
    <cfRule type="expression" dxfId="1" priority="2">
      <formula>(OR(Z51&gt;1,Z51&lt;0))</formula>
    </cfRule>
  </conditionalFormatting>
  <conditionalFormatting sqref="AD51">
    <cfRule type="expression" dxfId="0" priority="1">
      <formula>(OR(AD51&gt;1,AD51&lt;0))</formula>
    </cfRule>
  </conditionalFormatting>
  <dataValidations count="6">
    <dataValidation type="list" allowBlank="1" showInputMessage="1" showErrorMessage="1" sqref="I24">
      <formula1>"$,U$S"</formula1>
    </dataValidation>
    <dataValidation type="date" operator="lessThan" allowBlank="1" showInputMessage="1" showErrorMessage="1" sqref="L20:O20">
      <formula1>TODAY()</formula1>
    </dataValidation>
    <dataValidation type="whole" allowBlank="1" showInputMessage="1" showErrorMessage="1" errorTitle="ERROR" error="Dato no válido." promptTitle="Años a proyectar" prompt="Mínimo 3 máximo 5_x000a_" sqref="AG18">
      <formula1>3</formula1>
      <formula2>5</formula2>
    </dataValidation>
    <dataValidation allowBlank="1" showInputMessage="1" showErrorMessage="1" errorTitle="Fecha no habilitada." error="por favor, verifíquela._x000a_Si la fecha a ingresar no está dentro del rango permitido, comuníquese con admin. del sistema documental para pedir una excepción." promptTitle="Ingrese fecha de la posición." sqref="AG3:AH3 Y3"/>
    <dataValidation type="list" allowBlank="1" showInputMessage="1" showErrorMessage="1" sqref="R7">
      <formula1>"Ventas subirán,Ventas bajarán"</formula1>
    </dataValidation>
    <dataValidation type="textLength" errorStyle="information" operator="lessThan" allowBlank="1" showInputMessage="1" showErrorMessage="1" errorTitle="Atención" error="Posiblemente no se imprima todo el texto ingresado." promptTitle="Inversiones" prompt="Si las inversiones son más de 3, agrupar las mismas y detallar en la hoja de supuestos." sqref="E81:P83">
      <formula1>40</formula1>
    </dataValidation>
  </dataValidations>
  <printOptions horizontalCentered="1"/>
  <pageMargins left="0.47244094488188981" right="0.70866141732283472" top="0.6692913385826772" bottom="0.51181102362204722" header="0.31496062992125984" footer="0.31496062992125984"/>
  <pageSetup paperSize="5" scale="57" orientation="portrait" r:id="rId1"/>
  <headerFooter>
    <oddHeader>&amp;L&amp;G&amp;R&amp;"-,Negrita"&amp;14FLUJO DE FONDOS PROYECTADO</oddHeader>
    <oddFooter>&amp;L&amp;"Arial,Normal"FRL1042.1-03&amp;CCOPIA NO CONTROLADA &amp;R&amp;A: Página &amp;P de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9" tint="-0.249977111117893"/>
  </sheetPr>
  <dimension ref="B1:C87"/>
  <sheetViews>
    <sheetView showGridLines="0" view="pageBreakPreview" zoomScale="130" zoomScaleNormal="100" zoomScaleSheetLayoutView="130" workbookViewId="0">
      <selection activeCell="B6" sqref="B6"/>
    </sheetView>
  </sheetViews>
  <sheetFormatPr baseColWidth="10" defaultColWidth="3.5703125" defaultRowHeight="15" x14ac:dyDescent="0.25"/>
  <cols>
    <col min="1" max="1" width="1.140625" customWidth="1"/>
    <col min="2" max="2" width="87.28515625" style="159" customWidth="1"/>
    <col min="3" max="3" width="1.140625" style="159" customWidth="1"/>
  </cols>
  <sheetData>
    <row r="1" spans="2:2" ht="50.25" customHeight="1" x14ac:dyDescent="0.25">
      <c r="B1" s="173" t="s">
        <v>221</v>
      </c>
    </row>
    <row r="2" spans="2:2" ht="5.25" customHeight="1" x14ac:dyDescent="0.25"/>
    <row r="3" spans="2:2" ht="15.75" x14ac:dyDescent="0.25">
      <c r="B3" s="170" t="s">
        <v>126</v>
      </c>
    </row>
    <row r="4" spans="2:2" ht="4.5" customHeight="1" x14ac:dyDescent="0.25"/>
    <row r="5" spans="2:2" ht="12.75" customHeight="1" x14ac:dyDescent="0.25">
      <c r="B5" s="171" t="s">
        <v>125</v>
      </c>
    </row>
    <row r="6" spans="2:2" ht="15" customHeight="1" x14ac:dyDescent="0.25">
      <c r="B6" s="174"/>
    </row>
    <row r="7" spans="2:2" ht="3" customHeight="1" x14ac:dyDescent="0.25"/>
    <row r="8" spans="2:2" ht="12.75" customHeight="1" x14ac:dyDescent="0.25">
      <c r="B8" s="171" t="s">
        <v>124</v>
      </c>
    </row>
    <row r="9" spans="2:2" x14ac:dyDescent="0.25">
      <c r="B9" s="174"/>
    </row>
    <row r="10" spans="2:2" ht="3" customHeight="1" x14ac:dyDescent="0.25"/>
    <row r="11" spans="2:2" ht="24.75" customHeight="1" x14ac:dyDescent="0.25">
      <c r="B11" s="172" t="s">
        <v>123</v>
      </c>
    </row>
    <row r="12" spans="2:2" x14ac:dyDescent="0.25">
      <c r="B12" s="174"/>
    </row>
    <row r="13" spans="2:2" ht="3" customHeight="1" x14ac:dyDescent="0.25"/>
    <row r="14" spans="2:2" ht="12.75" customHeight="1" x14ac:dyDescent="0.25">
      <c r="B14" s="171" t="s">
        <v>122</v>
      </c>
    </row>
    <row r="15" spans="2:2" x14ac:dyDescent="0.25">
      <c r="B15" s="174"/>
    </row>
    <row r="16" spans="2:2" ht="3" customHeight="1" x14ac:dyDescent="0.25"/>
    <row r="17" spans="2:3" ht="12.75" customHeight="1" x14ac:dyDescent="0.25">
      <c r="B17" s="171" t="s">
        <v>121</v>
      </c>
    </row>
    <row r="18" spans="2:3" x14ac:dyDescent="0.25">
      <c r="B18" s="174"/>
    </row>
    <row r="19" spans="2:3" ht="3" customHeight="1" x14ac:dyDescent="0.25"/>
    <row r="20" spans="2:3" ht="12.75" customHeight="1" x14ac:dyDescent="0.25">
      <c r="B20" s="171" t="s">
        <v>118</v>
      </c>
    </row>
    <row r="21" spans="2:3" x14ac:dyDescent="0.25">
      <c r="B21" s="174"/>
    </row>
    <row r="22" spans="2:3" ht="3" customHeight="1" x14ac:dyDescent="0.25"/>
    <row r="23" spans="2:3" ht="19.5" customHeight="1" x14ac:dyDescent="0.25">
      <c r="B23" s="170" t="s">
        <v>120</v>
      </c>
      <c r="C23" s="161"/>
    </row>
    <row r="24" spans="2:3" ht="3" customHeight="1" x14ac:dyDescent="0.25"/>
    <row r="25" spans="2:3" ht="12.75" customHeight="1" x14ac:dyDescent="0.25">
      <c r="B25" s="171" t="s">
        <v>119</v>
      </c>
    </row>
    <row r="26" spans="2:3" x14ac:dyDescent="0.25">
      <c r="B26" s="174"/>
    </row>
    <row r="27" spans="2:3" ht="3" customHeight="1" x14ac:dyDescent="0.25"/>
    <row r="28" spans="2:3" ht="12.75" customHeight="1" x14ac:dyDescent="0.25">
      <c r="B28" s="171" t="s">
        <v>115</v>
      </c>
    </row>
    <row r="29" spans="2:3" x14ac:dyDescent="0.25">
      <c r="B29" s="174"/>
    </row>
    <row r="30" spans="2:3" ht="3" customHeight="1" x14ac:dyDescent="0.25"/>
    <row r="31" spans="2:3" ht="12.75" customHeight="1" x14ac:dyDescent="0.25">
      <c r="B31" s="171" t="s">
        <v>118</v>
      </c>
    </row>
    <row r="32" spans="2:3" x14ac:dyDescent="0.25">
      <c r="B32" s="174"/>
    </row>
    <row r="33" spans="2:3" ht="3" customHeight="1" x14ac:dyDescent="0.25"/>
    <row r="34" spans="2:3" ht="19.5" customHeight="1" x14ac:dyDescent="0.25">
      <c r="B34" s="170" t="s">
        <v>117</v>
      </c>
      <c r="C34" s="161"/>
    </row>
    <row r="35" spans="2:3" ht="3" customHeight="1" x14ac:dyDescent="0.25"/>
    <row r="36" spans="2:3" ht="12.75" customHeight="1" x14ac:dyDescent="0.25">
      <c r="B36" s="171" t="s">
        <v>116</v>
      </c>
    </row>
    <row r="37" spans="2:3" x14ac:dyDescent="0.25">
      <c r="B37" s="174"/>
    </row>
    <row r="38" spans="2:3" ht="3" customHeight="1" x14ac:dyDescent="0.25"/>
    <row r="39" spans="2:3" ht="12.75" customHeight="1" x14ac:dyDescent="0.25">
      <c r="B39" s="171" t="s">
        <v>115</v>
      </c>
    </row>
    <row r="40" spans="2:3" x14ac:dyDescent="0.25">
      <c r="B40" s="174"/>
    </row>
    <row r="41" spans="2:3" ht="3" customHeight="1" x14ac:dyDescent="0.25"/>
    <row r="42" spans="2:3" ht="12.75" customHeight="1" x14ac:dyDescent="0.25">
      <c r="B42" s="171" t="s">
        <v>114</v>
      </c>
    </row>
    <row r="43" spans="2:3" x14ac:dyDescent="0.25">
      <c r="B43" s="174"/>
    </row>
    <row r="44" spans="2:3" ht="3" customHeight="1" x14ac:dyDescent="0.25"/>
    <row r="45" spans="2:3" ht="19.5" customHeight="1" x14ac:dyDescent="0.25">
      <c r="B45" s="170" t="s">
        <v>113</v>
      </c>
      <c r="C45" s="161"/>
    </row>
    <row r="46" spans="2:3" ht="3" customHeight="1" x14ac:dyDescent="0.25"/>
    <row r="47" spans="2:3" ht="26.25" x14ac:dyDescent="0.25">
      <c r="B47" s="172" t="s">
        <v>112</v>
      </c>
    </row>
    <row r="48" spans="2:3" x14ac:dyDescent="0.25">
      <c r="B48" s="174"/>
    </row>
    <row r="49" spans="2:3" ht="3" customHeight="1" x14ac:dyDescent="0.25"/>
    <row r="50" spans="2:3" ht="12.75" customHeight="1" x14ac:dyDescent="0.25">
      <c r="B50" s="170" t="s">
        <v>111</v>
      </c>
    </row>
    <row r="51" spans="2:3" ht="3" customHeight="1" x14ac:dyDescent="0.25"/>
    <row r="52" spans="2:3" ht="26.25" x14ac:dyDescent="0.25">
      <c r="B52" s="172" t="s">
        <v>110</v>
      </c>
    </row>
    <row r="53" spans="2:3" x14ac:dyDescent="0.25">
      <c r="B53" s="174"/>
    </row>
    <row r="54" spans="2:3" ht="3" customHeight="1" x14ac:dyDescent="0.25"/>
    <row r="55" spans="2:3" ht="19.5" customHeight="1" x14ac:dyDescent="0.25">
      <c r="B55" s="170" t="s">
        <v>109</v>
      </c>
      <c r="C55" s="161"/>
    </row>
    <row r="56" spans="2:3" ht="3" customHeight="1" x14ac:dyDescent="0.25"/>
    <row r="57" spans="2:3" ht="12.75" customHeight="1" x14ac:dyDescent="0.25">
      <c r="B57" s="171" t="s">
        <v>108</v>
      </c>
    </row>
    <row r="58" spans="2:3" x14ac:dyDescent="0.25">
      <c r="B58" s="174"/>
    </row>
    <row r="59" spans="2:3" ht="3" customHeight="1" x14ac:dyDescent="0.25"/>
    <row r="60" spans="2:3" ht="12.75" customHeight="1" x14ac:dyDescent="0.25">
      <c r="B60" s="171" t="s">
        <v>107</v>
      </c>
    </row>
    <row r="61" spans="2:3" x14ac:dyDescent="0.25">
      <c r="B61" s="160"/>
    </row>
    <row r="62" spans="2:3" ht="3" customHeight="1" x14ac:dyDescent="0.25"/>
    <row r="63" spans="2:3" ht="12.75" customHeight="1" x14ac:dyDescent="0.25">
      <c r="B63" s="171" t="s">
        <v>106</v>
      </c>
    </row>
    <row r="64" spans="2:3" x14ac:dyDescent="0.25">
      <c r="B64" s="174"/>
    </row>
    <row r="65" spans="2:3" ht="3" customHeight="1" x14ac:dyDescent="0.25"/>
    <row r="66" spans="2:3" ht="12.75" customHeight="1" x14ac:dyDescent="0.25">
      <c r="B66" s="171" t="s">
        <v>105</v>
      </c>
    </row>
    <row r="67" spans="2:3" x14ac:dyDescent="0.25">
      <c r="B67" s="174"/>
    </row>
    <row r="68" spans="2:3" ht="3" customHeight="1" x14ac:dyDescent="0.25"/>
    <row r="69" spans="2:3" ht="19.5" customHeight="1" x14ac:dyDescent="0.25">
      <c r="B69" s="170" t="s">
        <v>104</v>
      </c>
      <c r="C69" s="161"/>
    </row>
    <row r="70" spans="2:3" ht="3" customHeight="1" x14ac:dyDescent="0.25"/>
    <row r="71" spans="2:3" ht="26.25" x14ac:dyDescent="0.25">
      <c r="B71" s="172" t="s">
        <v>103</v>
      </c>
    </row>
    <row r="72" spans="2:3" x14ac:dyDescent="0.25">
      <c r="B72" s="174"/>
    </row>
    <row r="73" spans="2:3" ht="3" customHeight="1" x14ac:dyDescent="0.25"/>
    <row r="74" spans="2:3" ht="19.5" customHeight="1" x14ac:dyDescent="0.25">
      <c r="B74" s="170" t="s">
        <v>102</v>
      </c>
      <c r="C74" s="161"/>
    </row>
    <row r="75" spans="2:3" ht="3" customHeight="1" x14ac:dyDescent="0.25"/>
    <row r="76" spans="2:3" ht="12.75" customHeight="1" x14ac:dyDescent="0.25">
      <c r="B76" s="171" t="s">
        <v>101</v>
      </c>
    </row>
    <row r="77" spans="2:3" x14ac:dyDescent="0.25">
      <c r="B77" s="174"/>
    </row>
    <row r="78" spans="2:3" ht="3" customHeight="1" x14ac:dyDescent="0.25"/>
    <row r="79" spans="2:3" ht="19.5" customHeight="1" x14ac:dyDescent="0.25">
      <c r="B79" s="170" t="s">
        <v>100</v>
      </c>
      <c r="C79" s="161"/>
    </row>
    <row r="80" spans="2:3" ht="3" customHeight="1" x14ac:dyDescent="0.25"/>
    <row r="81" spans="2:3" ht="26.25" x14ac:dyDescent="0.25">
      <c r="B81" s="172" t="s">
        <v>99</v>
      </c>
    </row>
    <row r="82" spans="2:3" x14ac:dyDescent="0.25">
      <c r="B82" s="174"/>
    </row>
    <row r="83" spans="2:3" ht="3" customHeight="1" x14ac:dyDescent="0.25"/>
    <row r="84" spans="2:3" ht="15.75" x14ac:dyDescent="0.25">
      <c r="B84" s="170" t="s">
        <v>98</v>
      </c>
      <c r="C84" s="161"/>
    </row>
    <row r="85" spans="2:3" x14ac:dyDescent="0.25">
      <c r="B85" s="175"/>
    </row>
    <row r="86" spans="2:3" x14ac:dyDescent="0.25">
      <c r="B86" s="176"/>
    </row>
    <row r="87" spans="2:3" ht="3" customHeight="1" x14ac:dyDescent="0.25"/>
  </sheetData>
  <sheetProtection algorithmName="SHA-512" hashValue="cNpZ7bhCt63AAbbtKIdX1nmVihtH2tXUCQvEwwexx2VWlkIWdIqTjWo1d9tn0SLmf9888XSjVEj8vAU5iOnwfQ==" saltValue="xsGhlAb+6ty1BbyBWVrNMg==" spinCount="100000" sheet="1" objects="1" formatRows="0"/>
  <protectedRanges>
    <protectedRange sqref="AM26 AM29 AM32 AM37 AM40 AM43 AM48 AM4:AM22 AM53 AM58 AM61 AM64 AM67 AM72 AM77 AM82 AM85:AM86" name="Rango1"/>
    <protectedRange sqref="AM25:AM33 AM36:AM44 AM47:AM49 AM4:AM22 AM52:AM54 AM57:AM68 AM72 AM76:AM78 AM81:AM86" name="Rango2"/>
  </protectedRanges>
  <printOptions horizontalCentered="1"/>
  <pageMargins left="0.56999999999999995" right="0.62992125984251968" top="0.31496062992125984" bottom="0.55118110236220474" header="0.27559055118110237" footer="0.31496062992125984"/>
  <pageSetup fitToHeight="11" orientation="portrait" r:id="rId1"/>
  <headerFooter>
    <oddFooter>&amp;L&amp;"Arial,Normal"&amp;8FRL1042.1-03 - Flujo de Fondos - Cliente&amp;C&amp;"Arial,Normal"&amp;8&amp;A&amp;R&amp;"Arial,Normal"&amp;8Página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7030A0"/>
  </sheetPr>
  <dimension ref="A1:AA176"/>
  <sheetViews>
    <sheetView view="pageBreakPreview" zoomScale="80" zoomScaleNormal="100" zoomScaleSheetLayoutView="80" workbookViewId="0">
      <selection activeCell="C3" sqref="C3:AA3"/>
    </sheetView>
  </sheetViews>
  <sheetFormatPr baseColWidth="10" defaultColWidth="18.85546875" defaultRowHeight="14.25" x14ac:dyDescent="0.25"/>
  <cols>
    <col min="1" max="1" width="5.28515625" style="52" customWidth="1"/>
    <col min="2" max="16" width="5.28515625" style="51" customWidth="1"/>
    <col min="17" max="17" width="5.42578125" style="51" customWidth="1"/>
    <col min="18" max="27" width="6.140625" style="51" customWidth="1"/>
    <col min="28" max="28" width="5.5703125" style="50" customWidth="1"/>
    <col min="29" max="16384" width="18.85546875" style="50"/>
  </cols>
  <sheetData>
    <row r="1" spans="1:27" ht="23.25" x14ac:dyDescent="0.25">
      <c r="A1" s="322" t="s">
        <v>210</v>
      </c>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row>
    <row r="3" spans="1:27" ht="21.75" customHeight="1" x14ac:dyDescent="0.25">
      <c r="A3" s="303" t="s">
        <v>209</v>
      </c>
      <c r="B3" s="304"/>
      <c r="C3" s="306"/>
      <c r="D3" s="307"/>
      <c r="E3" s="307"/>
      <c r="F3" s="307"/>
      <c r="G3" s="307"/>
      <c r="H3" s="307"/>
      <c r="I3" s="307"/>
      <c r="J3" s="307"/>
      <c r="K3" s="307"/>
      <c r="L3" s="307"/>
      <c r="M3" s="307"/>
      <c r="N3" s="307"/>
      <c r="O3" s="307"/>
      <c r="P3" s="307"/>
      <c r="Q3" s="307"/>
      <c r="R3" s="307"/>
      <c r="S3" s="307"/>
      <c r="T3" s="307"/>
      <c r="U3" s="307"/>
      <c r="V3" s="307"/>
      <c r="W3" s="307"/>
      <c r="X3" s="307"/>
      <c r="Y3" s="307"/>
      <c r="Z3" s="307"/>
      <c r="AA3" s="308"/>
    </row>
    <row r="4" spans="1:27" ht="7.5" customHeight="1" x14ac:dyDescent="0.25">
      <c r="A4" s="81"/>
      <c r="B4" s="58"/>
      <c r="C4" s="58"/>
      <c r="D4" s="58"/>
      <c r="E4" s="58"/>
      <c r="F4" s="58"/>
      <c r="G4" s="58"/>
      <c r="H4" s="58"/>
      <c r="I4" s="58"/>
      <c r="J4" s="58"/>
      <c r="K4" s="58"/>
      <c r="L4" s="58"/>
      <c r="M4" s="58"/>
      <c r="N4" s="58"/>
      <c r="O4" s="58"/>
      <c r="P4" s="58"/>
      <c r="Q4" s="85"/>
      <c r="R4" s="59"/>
      <c r="S4" s="59"/>
      <c r="T4" s="59"/>
      <c r="U4" s="59"/>
      <c r="V4" s="59"/>
      <c r="W4" s="59"/>
      <c r="X4" s="59"/>
      <c r="Y4" s="59"/>
      <c r="Z4" s="59"/>
    </row>
    <row r="5" spans="1:27" ht="21.75" customHeight="1" x14ac:dyDescent="0.25">
      <c r="A5" s="303" t="s">
        <v>208</v>
      </c>
      <c r="B5" s="315"/>
      <c r="C5" s="315"/>
      <c r="D5" s="315"/>
      <c r="E5" s="315"/>
      <c r="F5" s="315"/>
      <c r="G5" s="315"/>
      <c r="H5" s="315"/>
      <c r="I5" s="315"/>
      <c r="J5" s="304"/>
      <c r="K5" s="312"/>
      <c r="L5" s="313"/>
      <c r="M5" s="313"/>
      <c r="N5" s="313"/>
      <c r="O5" s="314"/>
      <c r="P5" s="316" t="s">
        <v>207</v>
      </c>
      <c r="Q5" s="317"/>
      <c r="R5" s="317"/>
      <c r="S5" s="317"/>
      <c r="T5" s="317"/>
      <c r="U5" s="317"/>
      <c r="V5" s="317"/>
      <c r="W5" s="318"/>
      <c r="X5" s="323"/>
      <c r="Y5" s="324"/>
      <c r="Z5" s="324"/>
      <c r="AA5" s="325"/>
    </row>
    <row r="6" spans="1:27" ht="9" customHeight="1" x14ac:dyDescent="0.25">
      <c r="B6" s="105"/>
      <c r="C6" s="105"/>
      <c r="D6" s="105"/>
      <c r="E6" s="105"/>
      <c r="F6" s="105"/>
      <c r="G6" s="105"/>
      <c r="H6" s="105"/>
      <c r="I6" s="105"/>
      <c r="J6" s="105"/>
      <c r="K6" s="105"/>
      <c r="L6" s="105"/>
      <c r="M6" s="105"/>
      <c r="N6" s="105"/>
      <c r="O6" s="105"/>
      <c r="P6" s="105"/>
      <c r="Q6" s="104"/>
      <c r="R6" s="58"/>
      <c r="S6" s="58"/>
      <c r="T6" s="58"/>
      <c r="U6" s="58"/>
      <c r="V6" s="58"/>
      <c r="W6" s="58"/>
      <c r="X6" s="58"/>
      <c r="Y6" s="58"/>
      <c r="Z6" s="58"/>
    </row>
    <row r="7" spans="1:27" ht="44.25" customHeight="1" x14ac:dyDescent="0.25">
      <c r="A7" s="305" t="s">
        <v>206</v>
      </c>
      <c r="B7" s="305"/>
      <c r="C7" s="305"/>
      <c r="D7" s="305"/>
      <c r="E7" s="305"/>
      <c r="F7" s="305"/>
      <c r="G7" s="305"/>
      <c r="H7" s="305"/>
      <c r="I7" s="305"/>
      <c r="J7" s="305"/>
      <c r="K7" s="305"/>
      <c r="L7" s="305"/>
      <c r="M7" s="305"/>
      <c r="N7" s="305"/>
      <c r="O7" s="305"/>
      <c r="P7" s="305"/>
      <c r="Q7" s="305"/>
      <c r="R7" s="305"/>
      <c r="S7" s="305"/>
      <c r="T7" s="305"/>
      <c r="U7" s="305"/>
      <c r="V7" s="305"/>
      <c r="W7" s="305"/>
      <c r="X7" s="305"/>
      <c r="Y7" s="305"/>
      <c r="Z7" s="305"/>
      <c r="AA7" s="305"/>
    </row>
    <row r="8" spans="1:27" x14ac:dyDescent="0.25">
      <c r="A8" s="50"/>
      <c r="Q8" s="58"/>
      <c r="R8" s="58"/>
      <c r="S8" s="58"/>
      <c r="T8" s="58"/>
      <c r="U8" s="58"/>
      <c r="V8" s="58"/>
      <c r="W8" s="58"/>
      <c r="X8" s="58"/>
      <c r="Y8" s="58"/>
      <c r="Z8" s="58"/>
    </row>
    <row r="9" spans="1:27" ht="20.25" customHeight="1" x14ac:dyDescent="0.25">
      <c r="A9" s="309" t="s">
        <v>205</v>
      </c>
      <c r="B9" s="310"/>
      <c r="C9" s="310"/>
      <c r="D9" s="310"/>
      <c r="E9" s="310"/>
      <c r="F9" s="310"/>
      <c r="G9" s="310"/>
      <c r="H9" s="310"/>
      <c r="I9" s="310"/>
      <c r="J9" s="310"/>
      <c r="K9" s="310"/>
      <c r="L9" s="310"/>
      <c r="M9" s="310"/>
      <c r="N9" s="310"/>
      <c r="O9" s="310"/>
      <c r="P9" s="310"/>
      <c r="Q9" s="310"/>
      <c r="R9" s="310"/>
      <c r="S9" s="310"/>
      <c r="T9" s="310"/>
      <c r="U9" s="310"/>
      <c r="V9" s="310"/>
      <c r="W9" s="310"/>
      <c r="X9" s="310"/>
      <c r="Y9" s="310"/>
      <c r="Z9" s="310"/>
      <c r="AA9" s="311"/>
    </row>
    <row r="10" spans="1:27" ht="18" customHeight="1" x14ac:dyDescent="0.25">
      <c r="A10" s="74" t="s">
        <v>204</v>
      </c>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1"/>
    </row>
    <row r="11" spans="1:27" ht="18.75" customHeight="1" x14ac:dyDescent="0.25">
      <c r="A11" s="63"/>
      <c r="B11" s="58"/>
      <c r="C11" s="58"/>
      <c r="D11" s="58"/>
      <c r="E11" s="58"/>
      <c r="F11" s="58"/>
      <c r="G11" s="58"/>
      <c r="H11" s="58"/>
      <c r="I11" s="58"/>
      <c r="O11" s="58"/>
    </row>
    <row r="12" spans="1:27" ht="21" customHeight="1" x14ac:dyDescent="0.25">
      <c r="A12" s="84" t="s">
        <v>203</v>
      </c>
      <c r="B12" s="58"/>
      <c r="C12" s="58"/>
      <c r="D12" s="58"/>
      <c r="E12" s="58"/>
      <c r="F12" s="58"/>
      <c r="G12" s="58"/>
      <c r="H12" s="58"/>
      <c r="I12" s="58"/>
      <c r="J12" s="58"/>
      <c r="K12" s="58"/>
      <c r="L12" s="58"/>
      <c r="M12" s="58"/>
      <c r="N12" s="58"/>
      <c r="O12" s="58"/>
      <c r="X12" s="326" t="s">
        <v>202</v>
      </c>
      <c r="Y12" s="327"/>
      <c r="Z12" s="327"/>
      <c r="AA12" s="328"/>
    </row>
    <row r="13" spans="1:27" ht="21.75" customHeight="1" x14ac:dyDescent="0.25">
      <c r="A13" s="299" t="s">
        <v>201</v>
      </c>
      <c r="B13" s="300"/>
      <c r="C13" s="300"/>
      <c r="D13" s="300"/>
      <c r="E13" s="300"/>
      <c r="F13" s="300"/>
      <c r="G13" s="300"/>
      <c r="H13" s="300"/>
      <c r="I13" s="300"/>
      <c r="J13" s="330"/>
      <c r="K13" s="337" t="str">
        <f>IF(X5="","",X5)</f>
        <v/>
      </c>
      <c r="L13" s="338"/>
      <c r="M13" s="338"/>
      <c r="N13" s="338"/>
      <c r="O13" s="103"/>
      <c r="P13" s="319" t="s">
        <v>147</v>
      </c>
      <c r="Q13" s="320"/>
      <c r="R13" s="320"/>
      <c r="S13" s="321"/>
      <c r="T13" s="296"/>
      <c r="U13" s="297"/>
      <c r="V13" s="298"/>
      <c r="W13" s="58"/>
      <c r="X13" s="296"/>
      <c r="Y13" s="297"/>
      <c r="Z13" s="297"/>
      <c r="AA13" s="329"/>
    </row>
    <row r="14" spans="1:27" ht="5.25" customHeight="1" x14ac:dyDescent="0.25">
      <c r="A14" s="92"/>
      <c r="B14" s="69"/>
      <c r="C14" s="69"/>
      <c r="D14" s="69"/>
      <c r="E14" s="69"/>
      <c r="F14" s="69"/>
      <c r="G14" s="69"/>
      <c r="H14" s="69"/>
      <c r="I14" s="69"/>
      <c r="J14" s="69"/>
      <c r="K14" s="69"/>
      <c r="L14" s="69"/>
      <c r="M14" s="69"/>
      <c r="N14" s="69"/>
      <c r="O14" s="69"/>
      <c r="P14" s="69"/>
      <c r="Q14" s="58"/>
      <c r="R14" s="58"/>
      <c r="S14" s="58"/>
      <c r="T14" s="58"/>
      <c r="U14" s="58"/>
      <c r="V14" s="58"/>
      <c r="W14" s="58"/>
    </row>
    <row r="15" spans="1:27" ht="17.25" customHeight="1" x14ac:dyDescent="0.25">
      <c r="A15" s="102" t="s">
        <v>200</v>
      </c>
      <c r="B15" s="58"/>
      <c r="C15" s="58"/>
      <c r="D15" s="58"/>
      <c r="E15" s="58"/>
      <c r="F15" s="58"/>
      <c r="G15" s="69"/>
      <c r="H15" s="69"/>
      <c r="I15" s="69"/>
      <c r="J15" s="69"/>
      <c r="K15" s="69"/>
      <c r="L15" s="69"/>
      <c r="M15" s="69"/>
      <c r="N15" s="69"/>
      <c r="O15" s="69"/>
      <c r="P15" s="334" t="str">
        <f>IF(P13="Seleccionar moneda","-",P13)</f>
        <v>-</v>
      </c>
      <c r="Q15" s="335"/>
      <c r="R15" s="335"/>
      <c r="S15" s="336"/>
      <c r="T15" s="296"/>
      <c r="U15" s="297"/>
      <c r="V15" s="298"/>
      <c r="W15" s="58"/>
      <c r="X15" s="58"/>
      <c r="Y15" s="58"/>
      <c r="Z15" s="58"/>
      <c r="AA15" s="64"/>
    </row>
    <row r="16" spans="1:27" x14ac:dyDescent="0.25">
      <c r="A16" s="102" t="s">
        <v>195</v>
      </c>
      <c r="B16" s="58"/>
      <c r="C16" s="58"/>
      <c r="D16" s="58"/>
      <c r="E16" s="58"/>
      <c r="F16" s="58"/>
      <c r="G16" s="69"/>
      <c r="H16" s="69"/>
      <c r="I16" s="69"/>
      <c r="J16" s="69"/>
      <c r="K16" s="69"/>
      <c r="L16" s="69"/>
      <c r="M16" s="69"/>
      <c r="N16" s="69"/>
      <c r="O16" s="69"/>
      <c r="P16" s="69"/>
      <c r="Q16" s="58"/>
      <c r="R16" s="58"/>
      <c r="S16" s="58"/>
      <c r="T16" s="58"/>
      <c r="U16" s="58"/>
      <c r="V16" s="58"/>
      <c r="W16" s="58"/>
      <c r="X16" s="58"/>
      <c r="Y16" s="58"/>
      <c r="Z16" s="58"/>
      <c r="AA16" s="93"/>
    </row>
    <row r="17" spans="1:27" x14ac:dyDescent="0.25">
      <c r="A17" s="92"/>
      <c r="B17" s="58"/>
      <c r="C17" s="58"/>
      <c r="D17" s="58"/>
      <c r="E17" s="58"/>
      <c r="F17" s="58"/>
      <c r="G17" s="58"/>
      <c r="H17" s="58"/>
      <c r="I17" s="58"/>
      <c r="J17" s="58"/>
      <c r="K17" s="58"/>
      <c r="L17" s="58"/>
      <c r="M17" s="58"/>
      <c r="N17" s="58"/>
      <c r="O17" s="58"/>
      <c r="P17" s="58"/>
      <c r="Q17" s="68"/>
      <c r="R17" s="68"/>
      <c r="S17" s="68"/>
      <c r="T17" s="67"/>
      <c r="U17" s="67"/>
      <c r="V17" s="58"/>
      <c r="W17" s="65" t="str">
        <f>IF(AND(V17&lt;&gt;0,P13="Seleccionar moneda"),"Por favor seleccionar moneda","")</f>
        <v/>
      </c>
      <c r="X17" s="65"/>
      <c r="Y17" s="65"/>
      <c r="Z17" s="65"/>
      <c r="AA17" s="93"/>
    </row>
    <row r="18" spans="1:27" x14ac:dyDescent="0.25">
      <c r="A18" s="299" t="s">
        <v>199</v>
      </c>
      <c r="B18" s="300"/>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Z18" s="300"/>
      <c r="AA18" s="330"/>
    </row>
    <row r="19" spans="1:27" x14ac:dyDescent="0.25">
      <c r="A19" s="63"/>
      <c r="B19" s="81"/>
      <c r="C19" s="81"/>
      <c r="D19" s="81"/>
      <c r="E19" s="81"/>
      <c r="F19" s="81"/>
      <c r="G19" s="81"/>
      <c r="H19" s="81"/>
      <c r="I19" s="81"/>
      <c r="J19" s="81"/>
      <c r="K19" s="81"/>
      <c r="L19" s="81"/>
      <c r="M19" s="81"/>
      <c r="N19" s="81"/>
      <c r="O19" s="81"/>
      <c r="P19" s="81"/>
      <c r="Q19" s="58"/>
      <c r="R19" s="58"/>
      <c r="S19" s="58"/>
      <c r="T19" s="58"/>
      <c r="U19" s="58"/>
      <c r="V19" s="58"/>
      <c r="W19" s="58"/>
      <c r="X19" s="58"/>
      <c r="Y19" s="58"/>
      <c r="Z19" s="58"/>
      <c r="AA19" s="64"/>
    </row>
    <row r="20" spans="1:27" x14ac:dyDescent="0.25">
      <c r="A20" s="291" t="s">
        <v>198</v>
      </c>
      <c r="B20" s="292"/>
      <c r="C20" s="69"/>
      <c r="D20" s="69"/>
      <c r="E20" s="69"/>
      <c r="F20" s="69"/>
      <c r="G20" s="69"/>
      <c r="H20" s="69"/>
      <c r="I20" s="69"/>
      <c r="J20" s="69"/>
      <c r="K20" s="69"/>
      <c r="L20" s="69"/>
      <c r="P20" s="69"/>
      <c r="W20" s="58"/>
      <c r="X20" s="58"/>
      <c r="Y20" s="58"/>
      <c r="Z20" s="58"/>
      <c r="AA20" s="64"/>
    </row>
    <row r="21" spans="1:27" ht="18" customHeight="1" x14ac:dyDescent="0.25">
      <c r="A21" s="299" t="s">
        <v>197</v>
      </c>
      <c r="B21" s="300"/>
      <c r="C21" s="300"/>
      <c r="D21" s="300"/>
      <c r="E21" s="300"/>
      <c r="F21" s="300"/>
      <c r="G21" s="300"/>
      <c r="H21" s="300"/>
      <c r="I21" s="300"/>
      <c r="J21" s="300"/>
      <c r="K21" s="300"/>
      <c r="L21" s="300"/>
      <c r="M21" s="330"/>
      <c r="N21" s="337">
        <f>X5</f>
        <v>0</v>
      </c>
      <c r="O21" s="338"/>
      <c r="P21" s="339"/>
      <c r="R21" s="288"/>
      <c r="S21" s="289"/>
      <c r="T21" s="289"/>
      <c r="U21" s="289"/>
      <c r="V21" s="289"/>
      <c r="W21" s="290"/>
      <c r="X21" s="58"/>
      <c r="Y21" s="58"/>
      <c r="Z21" s="58"/>
      <c r="AA21" s="64"/>
    </row>
    <row r="22" spans="1:27" ht="9" customHeight="1" x14ac:dyDescent="0.25">
      <c r="A22" s="63"/>
      <c r="B22" s="81"/>
      <c r="C22" s="81"/>
      <c r="D22" s="81"/>
      <c r="E22" s="81"/>
      <c r="F22" s="81"/>
      <c r="G22" s="81"/>
      <c r="H22" s="81"/>
      <c r="I22" s="81"/>
      <c r="J22" s="81"/>
      <c r="K22" s="81"/>
      <c r="L22" s="81"/>
      <c r="M22" s="81"/>
      <c r="N22" s="81"/>
      <c r="O22" s="81"/>
      <c r="P22" s="81"/>
      <c r="Q22" s="58"/>
      <c r="R22" s="58"/>
      <c r="S22" s="58"/>
      <c r="T22" s="58"/>
      <c r="U22" s="58"/>
      <c r="V22" s="58"/>
      <c r="W22" s="58"/>
      <c r="X22" s="58"/>
      <c r="Y22" s="58"/>
      <c r="Z22" s="58"/>
      <c r="AA22" s="64"/>
    </row>
    <row r="23" spans="1:27" ht="16.5" customHeight="1" x14ac:dyDescent="0.25">
      <c r="A23" s="102" t="s">
        <v>196</v>
      </c>
      <c r="B23" s="58"/>
      <c r="C23" s="58"/>
      <c r="D23" s="58"/>
      <c r="E23" s="58"/>
      <c r="F23" s="58"/>
      <c r="G23" s="58"/>
      <c r="H23" s="58"/>
      <c r="I23" s="58"/>
      <c r="J23" s="58"/>
      <c r="K23" s="58"/>
      <c r="L23" s="58"/>
      <c r="M23" s="58"/>
      <c r="N23" s="58"/>
      <c r="O23" s="58"/>
      <c r="P23" s="58"/>
      <c r="R23" s="288"/>
      <c r="S23" s="289"/>
      <c r="T23" s="289"/>
      <c r="U23" s="289"/>
      <c r="V23" s="289"/>
      <c r="W23" s="290"/>
      <c r="X23" s="58"/>
      <c r="Y23" s="58"/>
      <c r="Z23" s="58"/>
      <c r="AA23" s="64"/>
    </row>
    <row r="24" spans="1:27" ht="17.25" customHeight="1" x14ac:dyDescent="0.25">
      <c r="A24" s="102" t="s">
        <v>195</v>
      </c>
      <c r="B24" s="58"/>
      <c r="C24" s="58"/>
      <c r="D24" s="58"/>
      <c r="E24" s="58"/>
      <c r="F24" s="58"/>
      <c r="G24" s="58"/>
      <c r="H24" s="58"/>
      <c r="I24" s="58"/>
      <c r="J24" s="58"/>
      <c r="K24" s="58"/>
      <c r="L24" s="58"/>
      <c r="M24" s="58"/>
      <c r="N24" s="58"/>
      <c r="O24" s="58"/>
      <c r="P24" s="58"/>
      <c r="W24" s="58"/>
      <c r="X24" s="58"/>
      <c r="Y24" s="58"/>
      <c r="Z24" s="58"/>
      <c r="AA24" s="64"/>
    </row>
    <row r="25" spans="1:27" ht="4.5" customHeight="1" x14ac:dyDescent="0.25">
      <c r="A25" s="77"/>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5"/>
    </row>
    <row r="27" spans="1:27" x14ac:dyDescent="0.25">
      <c r="A27" s="74" t="s">
        <v>194</v>
      </c>
      <c r="B27" s="73"/>
      <c r="C27" s="73"/>
      <c r="D27" s="73"/>
      <c r="E27" s="73"/>
      <c r="F27" s="73"/>
      <c r="G27" s="73"/>
      <c r="H27" s="73"/>
      <c r="I27" s="73"/>
      <c r="J27" s="73"/>
      <c r="K27" s="73"/>
      <c r="L27" s="73"/>
      <c r="M27" s="73"/>
      <c r="N27" s="73"/>
      <c r="O27" s="73"/>
      <c r="P27" s="73"/>
      <c r="Q27" s="301"/>
      <c r="R27" s="301"/>
      <c r="S27" s="301"/>
      <c r="T27" s="301"/>
      <c r="U27" s="301"/>
      <c r="V27" s="301"/>
      <c r="W27" s="301"/>
      <c r="X27" s="87"/>
      <c r="Y27" s="87"/>
      <c r="Z27" s="87"/>
      <c r="AA27" s="71"/>
    </row>
    <row r="28" spans="1:27" x14ac:dyDescent="0.25">
      <c r="A28" s="70"/>
      <c r="B28" s="69"/>
      <c r="C28" s="69"/>
      <c r="D28" s="69"/>
      <c r="E28" s="69"/>
      <c r="F28" s="69"/>
      <c r="G28" s="69"/>
      <c r="H28" s="69"/>
      <c r="I28" s="69"/>
      <c r="J28" s="69"/>
      <c r="K28" s="69"/>
      <c r="L28" s="69"/>
      <c r="M28" s="69"/>
      <c r="N28" s="69"/>
      <c r="O28" s="69"/>
      <c r="P28" s="69"/>
      <c r="Q28" s="67"/>
      <c r="R28" s="67"/>
      <c r="S28" s="67"/>
      <c r="T28" s="67"/>
      <c r="U28" s="67"/>
      <c r="V28" s="67"/>
      <c r="W28" s="67"/>
      <c r="X28" s="67"/>
      <c r="Y28" s="67"/>
      <c r="Z28" s="67"/>
      <c r="AA28" s="64"/>
    </row>
    <row r="29" spans="1:27" ht="18.75" customHeight="1" x14ac:dyDescent="0.25">
      <c r="A29" s="291" t="s">
        <v>193</v>
      </c>
      <c r="B29" s="292"/>
      <c r="C29" s="292"/>
      <c r="D29" s="292"/>
      <c r="E29" s="292"/>
      <c r="F29" s="292"/>
      <c r="G29" s="292"/>
      <c r="H29" s="292"/>
      <c r="I29" s="69"/>
      <c r="J29" s="293" t="s">
        <v>183</v>
      </c>
      <c r="K29" s="294"/>
      <c r="L29" s="294"/>
      <c r="M29" s="294"/>
      <c r="N29" s="294"/>
      <c r="O29" s="294"/>
      <c r="P29" s="294"/>
      <c r="Q29" s="295"/>
      <c r="R29" s="67"/>
      <c r="S29" s="67"/>
      <c r="T29" s="67"/>
      <c r="U29" s="67"/>
      <c r="V29" s="67"/>
      <c r="W29" s="67"/>
      <c r="X29" s="67"/>
      <c r="Y29" s="67"/>
      <c r="Z29" s="67"/>
      <c r="AA29" s="64"/>
    </row>
    <row r="30" spans="1:27" ht="10.5" customHeight="1" x14ac:dyDescent="0.25">
      <c r="A30" s="70"/>
      <c r="B30" s="69"/>
      <c r="C30" s="69"/>
      <c r="D30" s="69"/>
      <c r="E30" s="69"/>
      <c r="F30" s="69"/>
      <c r="G30" s="69"/>
      <c r="H30" s="69"/>
      <c r="I30" s="69"/>
      <c r="J30" s="69"/>
      <c r="K30" s="69"/>
      <c r="L30" s="69"/>
      <c r="M30" s="69"/>
      <c r="N30" s="69"/>
      <c r="O30" s="69"/>
      <c r="P30" s="69"/>
      <c r="Q30" s="67"/>
      <c r="R30" s="67"/>
      <c r="S30" s="67"/>
      <c r="T30" s="67"/>
      <c r="U30" s="67"/>
      <c r="V30" s="67"/>
      <c r="W30" s="67"/>
      <c r="X30" s="67"/>
      <c r="Y30" s="67"/>
      <c r="Z30" s="67"/>
      <c r="AA30" s="64"/>
    </row>
    <row r="31" spans="1:27" ht="19.5" customHeight="1" x14ac:dyDescent="0.25">
      <c r="A31" s="299" t="s">
        <v>192</v>
      </c>
      <c r="B31" s="300"/>
      <c r="C31" s="300"/>
      <c r="D31" s="300"/>
      <c r="E31" s="58"/>
      <c r="F31" s="58"/>
      <c r="G31" s="58"/>
      <c r="H31" s="58"/>
      <c r="I31" s="58"/>
      <c r="J31" s="296"/>
      <c r="K31" s="297"/>
      <c r="L31" s="297"/>
      <c r="M31" s="297"/>
      <c r="N31" s="297"/>
      <c r="O31" s="297"/>
      <c r="P31" s="297"/>
      <c r="Q31" s="298"/>
      <c r="R31" s="67"/>
      <c r="S31" s="67"/>
      <c r="T31" s="67"/>
      <c r="U31" s="67"/>
      <c r="V31" s="67"/>
      <c r="W31" s="67"/>
      <c r="X31" s="67"/>
      <c r="Y31" s="67"/>
      <c r="Z31" s="67"/>
      <c r="AA31" s="64"/>
    </row>
    <row r="32" spans="1:27" ht="6" customHeight="1" x14ac:dyDescent="0.25">
      <c r="A32" s="101"/>
      <c r="B32" s="67"/>
      <c r="C32" s="67"/>
      <c r="D32" s="58"/>
      <c r="E32" s="58"/>
      <c r="F32" s="58"/>
      <c r="G32" s="58"/>
      <c r="H32" s="58"/>
      <c r="I32" s="58"/>
      <c r="J32" s="67"/>
      <c r="K32" s="67"/>
      <c r="L32" s="67"/>
      <c r="M32" s="67"/>
      <c r="N32" s="67"/>
      <c r="O32" s="67"/>
      <c r="P32" s="67"/>
      <c r="Q32" s="67"/>
      <c r="R32" s="67"/>
      <c r="S32" s="67"/>
      <c r="T32" s="67"/>
      <c r="U32" s="67"/>
      <c r="V32" s="67"/>
      <c r="W32" s="67"/>
      <c r="X32" s="67"/>
      <c r="Y32" s="67"/>
      <c r="Z32" s="67"/>
      <c r="AA32" s="64"/>
    </row>
    <row r="33" spans="1:27" ht="19.5" customHeight="1" x14ac:dyDescent="0.25">
      <c r="A33" s="299" t="s">
        <v>191</v>
      </c>
      <c r="B33" s="300"/>
      <c r="C33" s="300"/>
      <c r="D33" s="300"/>
      <c r="E33" s="58"/>
      <c r="F33" s="58"/>
      <c r="G33" s="58"/>
      <c r="H33" s="58"/>
      <c r="I33" s="58"/>
      <c r="J33" s="296"/>
      <c r="K33" s="297"/>
      <c r="L33" s="297"/>
      <c r="M33" s="297"/>
      <c r="N33" s="297"/>
      <c r="O33" s="297"/>
      <c r="P33" s="297"/>
      <c r="Q33" s="298"/>
      <c r="R33" s="67"/>
      <c r="S33" s="67"/>
      <c r="T33" s="67"/>
      <c r="U33" s="67"/>
      <c r="V33" s="67"/>
      <c r="W33" s="67"/>
      <c r="X33" s="67"/>
      <c r="Y33" s="67"/>
      <c r="Z33" s="67"/>
      <c r="AA33" s="64"/>
    </row>
    <row r="34" spans="1:27" ht="7.5" customHeight="1" x14ac:dyDescent="0.25">
      <c r="A34" s="63"/>
      <c r="B34" s="58"/>
      <c r="C34" s="58"/>
      <c r="D34" s="58"/>
      <c r="E34" s="58"/>
      <c r="F34" s="58"/>
      <c r="G34" s="58"/>
      <c r="H34" s="58"/>
      <c r="I34" s="58"/>
      <c r="J34" s="58"/>
      <c r="K34" s="58"/>
      <c r="L34" s="58"/>
      <c r="M34" s="58"/>
      <c r="N34" s="58"/>
      <c r="O34" s="58"/>
      <c r="P34" s="58"/>
      <c r="Q34" s="68"/>
      <c r="R34" s="68"/>
      <c r="S34" s="100"/>
      <c r="T34" s="100"/>
      <c r="U34" s="100"/>
      <c r="V34" s="67"/>
      <c r="W34" s="67"/>
      <c r="X34" s="67"/>
      <c r="Y34" s="67"/>
      <c r="Z34" s="67"/>
      <c r="AA34" s="64"/>
    </row>
    <row r="35" spans="1:27" x14ac:dyDescent="0.25">
      <c r="A35" s="63"/>
      <c r="B35" s="58"/>
      <c r="C35" s="58"/>
      <c r="D35" s="58"/>
      <c r="E35" s="58"/>
      <c r="F35" s="58"/>
      <c r="G35" s="58"/>
      <c r="H35" s="58"/>
      <c r="I35" s="58"/>
      <c r="J35" s="302">
        <f>SUM(J31+J33)</f>
        <v>0</v>
      </c>
      <c r="K35" s="302"/>
      <c r="L35" s="302"/>
      <c r="M35" s="302"/>
      <c r="N35" s="302"/>
      <c r="O35" s="302"/>
      <c r="P35" s="302"/>
      <c r="Q35" s="302"/>
      <c r="R35" s="100" t="str">
        <f>IF(J35&lt;&gt;100,"La suma de porcentajes debe ser igual a 100","")</f>
        <v>La suma de porcentajes debe ser igual a 100</v>
      </c>
      <c r="S35" s="97"/>
      <c r="T35" s="97"/>
      <c r="U35" s="97"/>
      <c r="V35" s="67"/>
      <c r="W35" s="67"/>
      <c r="X35" s="67"/>
      <c r="Y35" s="67"/>
      <c r="Z35" s="67"/>
      <c r="AA35" s="64"/>
    </row>
    <row r="36" spans="1:27" x14ac:dyDescent="0.25">
      <c r="A36" s="63"/>
      <c r="B36" s="58"/>
      <c r="C36" s="58"/>
      <c r="D36" s="58"/>
      <c r="E36" s="58"/>
      <c r="F36" s="58"/>
      <c r="G36" s="58"/>
      <c r="H36" s="58"/>
      <c r="I36" s="58"/>
      <c r="J36" s="58"/>
      <c r="K36" s="58"/>
      <c r="L36" s="58"/>
      <c r="M36" s="58"/>
      <c r="N36" s="58"/>
      <c r="O36" s="58"/>
      <c r="P36" s="58"/>
      <c r="Q36" s="67"/>
      <c r="R36" s="97"/>
      <c r="S36" s="97"/>
      <c r="T36" s="97"/>
      <c r="U36" s="97"/>
      <c r="V36" s="67"/>
      <c r="W36" s="67"/>
      <c r="X36" s="67"/>
      <c r="Y36" s="67"/>
      <c r="Z36" s="67"/>
      <c r="AA36" s="64"/>
    </row>
    <row r="37" spans="1:27" x14ac:dyDescent="0.25">
      <c r="A37" s="99" t="s">
        <v>190</v>
      </c>
      <c r="B37" s="98"/>
      <c r="C37" s="98"/>
      <c r="D37" s="98"/>
      <c r="E37" s="98"/>
      <c r="F37" s="98"/>
      <c r="G37" s="98"/>
      <c r="H37" s="98"/>
      <c r="I37" s="98"/>
      <c r="J37" s="98"/>
      <c r="K37" s="69"/>
      <c r="L37" s="69"/>
      <c r="M37" s="69"/>
      <c r="N37" s="69"/>
      <c r="O37" s="69"/>
      <c r="P37" s="69"/>
      <c r="Q37" s="67"/>
      <c r="R37" s="97"/>
      <c r="S37" s="97"/>
      <c r="T37" s="97"/>
      <c r="U37" s="97"/>
      <c r="V37" s="67"/>
      <c r="W37" s="67"/>
      <c r="X37" s="67"/>
      <c r="Y37" s="67"/>
      <c r="Z37" s="67"/>
      <c r="AA37" s="64"/>
    </row>
    <row r="38" spans="1:27" x14ac:dyDescent="0.25">
      <c r="A38" s="63"/>
      <c r="B38" s="58"/>
      <c r="C38" s="58"/>
      <c r="D38" s="58"/>
      <c r="E38" s="58"/>
      <c r="F38" s="58"/>
      <c r="G38" s="58"/>
      <c r="H38" s="58"/>
      <c r="I38" s="58"/>
      <c r="J38" s="58"/>
      <c r="K38" s="58"/>
      <c r="L38" s="58"/>
      <c r="M38" s="58"/>
      <c r="N38" s="58"/>
      <c r="O38" s="58"/>
      <c r="P38" s="58"/>
      <c r="Q38" s="67"/>
      <c r="R38" s="97"/>
      <c r="S38" s="97"/>
      <c r="T38" s="97"/>
      <c r="U38" s="97"/>
      <c r="V38" s="67"/>
      <c r="W38" s="67"/>
      <c r="X38" s="67"/>
      <c r="Y38" s="67"/>
      <c r="Z38" s="67"/>
      <c r="AA38" s="64"/>
    </row>
    <row r="39" spans="1:27" ht="20.25" customHeight="1" x14ac:dyDescent="0.25">
      <c r="A39" s="70"/>
      <c r="B39" s="69"/>
      <c r="C39" s="69"/>
      <c r="D39" s="69"/>
      <c r="E39" s="69"/>
      <c r="F39" s="69"/>
      <c r="G39" s="69"/>
      <c r="H39" s="69"/>
      <c r="I39" s="69"/>
      <c r="J39" s="293" t="s">
        <v>183</v>
      </c>
      <c r="K39" s="294"/>
      <c r="L39" s="294"/>
      <c r="M39" s="294"/>
      <c r="N39" s="294"/>
      <c r="O39" s="294"/>
      <c r="P39" s="294"/>
      <c r="Q39" s="294"/>
      <c r="R39" s="294"/>
      <c r="S39" s="294"/>
      <c r="T39" s="294"/>
      <c r="U39" s="295"/>
      <c r="V39" s="58"/>
      <c r="W39" s="58"/>
      <c r="X39" s="58"/>
      <c r="Y39" s="58"/>
      <c r="Z39" s="67"/>
      <c r="AA39" s="64"/>
    </row>
    <row r="40" spans="1:27" ht="15" customHeight="1" x14ac:dyDescent="0.25">
      <c r="A40" s="63"/>
      <c r="B40" s="58"/>
      <c r="C40" s="58"/>
      <c r="D40" s="58"/>
      <c r="E40" s="58"/>
      <c r="F40" s="58"/>
      <c r="G40" s="58"/>
      <c r="H40" s="58"/>
      <c r="I40" s="58"/>
      <c r="J40" s="302" t="s">
        <v>182</v>
      </c>
      <c r="K40" s="302"/>
      <c r="L40" s="302"/>
      <c r="M40" s="302" t="s">
        <v>182</v>
      </c>
      <c r="N40" s="302"/>
      <c r="O40" s="302"/>
      <c r="P40" s="302" t="s">
        <v>182</v>
      </c>
      <c r="Q40" s="302"/>
      <c r="R40" s="302"/>
      <c r="S40" s="302" t="s">
        <v>182</v>
      </c>
      <c r="T40" s="302"/>
      <c r="U40" s="302"/>
      <c r="V40" s="58"/>
      <c r="W40" s="58"/>
      <c r="X40" s="58"/>
      <c r="Y40" s="58"/>
      <c r="Z40" s="67"/>
      <c r="AA40" s="64"/>
    </row>
    <row r="41" spans="1:27" ht="15.75" customHeight="1" x14ac:dyDescent="0.25">
      <c r="A41" s="63"/>
      <c r="B41" s="58"/>
      <c r="C41" s="58"/>
      <c r="D41" s="58"/>
      <c r="E41" s="58"/>
      <c r="F41" s="58"/>
      <c r="G41" s="58"/>
      <c r="H41" s="58"/>
      <c r="I41" s="58"/>
      <c r="J41" s="302" t="s">
        <v>168</v>
      </c>
      <c r="K41" s="302"/>
      <c r="L41" s="302"/>
      <c r="M41" s="302" t="s">
        <v>180</v>
      </c>
      <c r="N41" s="302"/>
      <c r="O41" s="302"/>
      <c r="P41" s="302" t="s">
        <v>38</v>
      </c>
      <c r="Q41" s="302"/>
      <c r="R41" s="302"/>
      <c r="S41" s="302" t="s">
        <v>179</v>
      </c>
      <c r="T41" s="302"/>
      <c r="U41" s="302"/>
      <c r="V41" s="58"/>
      <c r="W41" s="58"/>
      <c r="X41" s="58"/>
      <c r="Y41" s="58"/>
      <c r="Z41" s="67"/>
      <c r="AA41" s="64"/>
    </row>
    <row r="42" spans="1:27" ht="31.5" customHeight="1" x14ac:dyDescent="0.25">
      <c r="A42" s="63" t="s">
        <v>189</v>
      </c>
      <c r="B42" s="58"/>
      <c r="C42" s="58"/>
      <c r="D42" s="58"/>
      <c r="E42" s="58"/>
      <c r="F42" s="58"/>
      <c r="G42" s="58"/>
      <c r="H42" s="58"/>
      <c r="I42" s="58"/>
      <c r="J42" s="331"/>
      <c r="K42" s="331"/>
      <c r="L42" s="331"/>
      <c r="M42" s="331"/>
      <c r="N42" s="331"/>
      <c r="O42" s="331"/>
      <c r="P42" s="331"/>
      <c r="Q42" s="331"/>
      <c r="R42" s="331"/>
      <c r="S42" s="332">
        <f>SUM(J42:R42)</f>
        <v>0</v>
      </c>
      <c r="T42" s="332"/>
      <c r="U42" s="333"/>
      <c r="V42" s="286" t="str">
        <f>IF(SUM(J42:R42)&lt;&gt;100,"La suma de porcentajes debe ser igual a 100","")</f>
        <v>La suma de porcentajes debe ser igual a 100</v>
      </c>
      <c r="W42" s="286"/>
      <c r="X42" s="286"/>
      <c r="Y42" s="286"/>
      <c r="Z42" s="286"/>
      <c r="AA42" s="287"/>
    </row>
    <row r="43" spans="1:27" x14ac:dyDescent="0.25">
      <c r="A43" s="63"/>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64"/>
    </row>
    <row r="44" spans="1:27" x14ac:dyDescent="0.25">
      <c r="A44" s="63"/>
      <c r="B44" s="81"/>
      <c r="C44" s="81"/>
      <c r="D44" s="81"/>
      <c r="E44" s="81"/>
      <c r="F44" s="81"/>
      <c r="G44" s="81"/>
      <c r="H44" s="81"/>
      <c r="I44" s="81"/>
      <c r="J44" s="81"/>
      <c r="K44" s="81"/>
      <c r="L44" s="81"/>
      <c r="M44" s="81"/>
      <c r="N44" s="81"/>
      <c r="O44" s="81"/>
      <c r="P44" s="81"/>
      <c r="Q44" s="58"/>
      <c r="R44" s="58"/>
      <c r="S44" s="58"/>
      <c r="T44" s="58"/>
      <c r="U44" s="58"/>
      <c r="V44" s="58"/>
      <c r="W44" s="58"/>
      <c r="X44" s="58"/>
      <c r="Y44" s="58"/>
      <c r="Z44" s="58"/>
      <c r="AA44" s="64"/>
    </row>
    <row r="45" spans="1:27" x14ac:dyDescent="0.25">
      <c r="A45" s="84" t="s">
        <v>188</v>
      </c>
      <c r="B45" s="69"/>
      <c r="C45" s="69"/>
      <c r="D45" s="69"/>
      <c r="E45" s="69"/>
      <c r="F45" s="69"/>
      <c r="G45" s="69"/>
      <c r="H45" s="69"/>
      <c r="I45" s="69"/>
      <c r="J45" s="69"/>
      <c r="K45" s="69"/>
      <c r="L45" s="69"/>
      <c r="M45" s="69"/>
      <c r="N45" s="69"/>
      <c r="O45" s="69"/>
      <c r="P45" s="69"/>
      <c r="Q45" s="67"/>
      <c r="R45" s="97"/>
      <c r="S45" s="97"/>
      <c r="T45" s="97"/>
      <c r="U45" s="97"/>
      <c r="V45" s="67"/>
      <c r="W45" s="67"/>
      <c r="X45" s="67"/>
      <c r="Y45" s="67"/>
      <c r="Z45" s="67"/>
      <c r="AA45" s="64"/>
    </row>
    <row r="46" spans="1:27" x14ac:dyDescent="0.25">
      <c r="A46" s="63"/>
      <c r="B46" s="58"/>
      <c r="C46" s="58"/>
      <c r="D46" s="58"/>
      <c r="E46" s="58"/>
      <c r="F46" s="58"/>
      <c r="G46" s="58"/>
      <c r="H46" s="58"/>
      <c r="I46" s="58"/>
      <c r="J46" s="58"/>
      <c r="K46" s="58"/>
      <c r="L46" s="58"/>
      <c r="M46" s="58"/>
      <c r="N46" s="58"/>
      <c r="O46" s="58"/>
      <c r="P46" s="58"/>
      <c r="Q46" s="67"/>
      <c r="R46" s="97"/>
      <c r="S46" s="97"/>
      <c r="T46" s="97"/>
      <c r="U46" s="97"/>
      <c r="V46" s="67"/>
      <c r="W46" s="67"/>
      <c r="X46" s="67"/>
      <c r="Y46" s="67"/>
      <c r="Z46" s="67"/>
      <c r="AA46" s="64"/>
    </row>
    <row r="47" spans="1:27" ht="18" customHeight="1" x14ac:dyDescent="0.25">
      <c r="A47" s="70"/>
      <c r="B47" s="69"/>
      <c r="C47" s="69"/>
      <c r="D47" s="69"/>
      <c r="E47" s="69"/>
      <c r="F47" s="69"/>
      <c r="G47" s="69"/>
      <c r="H47" s="69"/>
      <c r="I47" s="69"/>
      <c r="J47" s="293" t="s">
        <v>183</v>
      </c>
      <c r="K47" s="294"/>
      <c r="L47" s="294"/>
      <c r="M47" s="294"/>
      <c r="N47" s="294"/>
      <c r="O47" s="294"/>
      <c r="P47" s="294"/>
      <c r="Q47" s="294"/>
      <c r="R47" s="294"/>
      <c r="S47" s="294"/>
      <c r="T47" s="294"/>
      <c r="U47" s="295"/>
      <c r="V47" s="58"/>
      <c r="W47" s="58"/>
      <c r="X47" s="67"/>
      <c r="Y47" s="67"/>
      <c r="Z47" s="67"/>
      <c r="AA47" s="64"/>
    </row>
    <row r="48" spans="1:27" ht="17.25" customHeight="1" x14ac:dyDescent="0.25">
      <c r="A48" s="63"/>
      <c r="B48" s="58"/>
      <c r="C48" s="58"/>
      <c r="D48" s="58"/>
      <c r="E48" s="58"/>
      <c r="F48" s="58"/>
      <c r="G48" s="58"/>
      <c r="H48" s="58"/>
      <c r="I48" s="58"/>
      <c r="J48" s="302" t="s">
        <v>182</v>
      </c>
      <c r="K48" s="302"/>
      <c r="L48" s="302"/>
      <c r="M48" s="302" t="s">
        <v>182</v>
      </c>
      <c r="N48" s="302"/>
      <c r="O48" s="302"/>
      <c r="P48" s="302" t="s">
        <v>182</v>
      </c>
      <c r="Q48" s="302"/>
      <c r="R48" s="302"/>
      <c r="S48" s="302" t="s">
        <v>182</v>
      </c>
      <c r="T48" s="302"/>
      <c r="U48" s="302"/>
      <c r="V48" s="67"/>
      <c r="W48" s="67"/>
      <c r="X48" s="67"/>
      <c r="Y48" s="67"/>
      <c r="Z48" s="67"/>
      <c r="AA48" s="64"/>
    </row>
    <row r="49" spans="1:27" ht="17.25" customHeight="1" x14ac:dyDescent="0.25">
      <c r="A49" s="63"/>
      <c r="B49" s="58"/>
      <c r="C49" s="58"/>
      <c r="D49" s="58"/>
      <c r="E49" s="58"/>
      <c r="F49" s="58"/>
      <c r="G49" s="58"/>
      <c r="H49" s="58"/>
      <c r="I49" s="58"/>
      <c r="J49" s="302" t="s">
        <v>168</v>
      </c>
      <c r="K49" s="302"/>
      <c r="L49" s="302"/>
      <c r="M49" s="302" t="s">
        <v>180</v>
      </c>
      <c r="N49" s="302"/>
      <c r="O49" s="302"/>
      <c r="P49" s="302" t="s">
        <v>38</v>
      </c>
      <c r="Q49" s="302"/>
      <c r="R49" s="302"/>
      <c r="S49" s="302" t="s">
        <v>179</v>
      </c>
      <c r="T49" s="302"/>
      <c r="U49" s="302"/>
      <c r="V49" s="67"/>
      <c r="W49" s="67"/>
      <c r="X49" s="67"/>
      <c r="Y49" s="67"/>
      <c r="Z49" s="67"/>
      <c r="AA49" s="64"/>
    </row>
    <row r="50" spans="1:27" ht="29.25" customHeight="1" x14ac:dyDescent="0.25">
      <c r="A50" s="63" t="s">
        <v>187</v>
      </c>
      <c r="B50" s="58"/>
      <c r="C50" s="58"/>
      <c r="D50" s="58"/>
      <c r="E50" s="58"/>
      <c r="F50" s="58"/>
      <c r="G50" s="58"/>
      <c r="H50" s="58"/>
      <c r="I50" s="58"/>
      <c r="J50" s="331"/>
      <c r="K50" s="331"/>
      <c r="L50" s="331"/>
      <c r="M50" s="331"/>
      <c r="N50" s="331"/>
      <c r="O50" s="331"/>
      <c r="P50" s="331"/>
      <c r="Q50" s="331"/>
      <c r="R50" s="331"/>
      <c r="S50" s="332">
        <f>SUM(J50:R50)</f>
        <v>0</v>
      </c>
      <c r="T50" s="332"/>
      <c r="U50" s="333"/>
      <c r="V50" s="286" t="str">
        <f>IF(SUM(J50:R50)&lt;&gt;100,"La suma de porcentajes debe ser igual a 100","")</f>
        <v>La suma de porcentajes debe ser igual a 100</v>
      </c>
      <c r="W50" s="286"/>
      <c r="X50" s="286"/>
      <c r="Y50" s="286"/>
      <c r="Z50" s="286"/>
      <c r="AA50" s="287"/>
    </row>
    <row r="51" spans="1:27" x14ac:dyDescent="0.25">
      <c r="A51" s="63"/>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96"/>
    </row>
    <row r="52" spans="1:27" x14ac:dyDescent="0.25">
      <c r="A52" s="63"/>
      <c r="B52" s="81"/>
      <c r="C52" s="81"/>
      <c r="D52" s="81"/>
      <c r="E52" s="81"/>
      <c r="F52" s="81"/>
      <c r="G52" s="81"/>
      <c r="H52" s="81"/>
      <c r="I52" s="81"/>
      <c r="J52" s="81"/>
      <c r="K52" s="81"/>
      <c r="L52" s="81"/>
      <c r="M52" s="81"/>
      <c r="N52" s="81"/>
      <c r="O52" s="81"/>
      <c r="P52" s="81"/>
      <c r="Q52" s="58"/>
      <c r="R52" s="58"/>
      <c r="S52" s="58"/>
      <c r="T52" s="58"/>
      <c r="U52" s="58"/>
      <c r="V52" s="58"/>
      <c r="W52" s="58"/>
      <c r="X52" s="58"/>
      <c r="Y52" s="58"/>
      <c r="Z52" s="58"/>
      <c r="AA52" s="64"/>
    </row>
    <row r="53" spans="1:27" ht="21" customHeight="1" x14ac:dyDescent="0.25">
      <c r="A53" s="63" t="s">
        <v>186</v>
      </c>
      <c r="B53" s="58"/>
      <c r="C53" s="58"/>
      <c r="D53" s="58"/>
      <c r="E53" s="58"/>
      <c r="F53" s="58"/>
      <c r="G53" s="58"/>
      <c r="H53" s="58"/>
      <c r="I53" s="58"/>
      <c r="J53" s="58"/>
      <c r="K53" s="58"/>
      <c r="L53" s="58"/>
      <c r="M53" s="58"/>
      <c r="N53" s="58"/>
      <c r="O53" s="58"/>
      <c r="P53" s="319" t="s">
        <v>177</v>
      </c>
      <c r="Q53" s="320"/>
      <c r="R53" s="320"/>
      <c r="S53" s="320"/>
      <c r="T53" s="320"/>
      <c r="U53" s="321"/>
      <c r="V53" s="65" t="str">
        <f>IF(AND(P55="",P53="SI"),"Por favor ingresar importe de Amortizaciones","")</f>
        <v/>
      </c>
      <c r="W53" s="58"/>
      <c r="X53" s="58"/>
      <c r="Y53" s="58"/>
      <c r="Z53" s="58"/>
      <c r="AA53" s="64"/>
    </row>
    <row r="54" spans="1:27" ht="7.5" customHeight="1" x14ac:dyDescent="0.25">
      <c r="A54" s="63"/>
      <c r="B54" s="58"/>
      <c r="C54" s="58"/>
      <c r="D54" s="58"/>
      <c r="E54" s="58"/>
      <c r="F54" s="58"/>
      <c r="G54" s="58"/>
      <c r="H54" s="58"/>
      <c r="I54" s="58"/>
      <c r="J54" s="58"/>
      <c r="K54" s="58"/>
      <c r="L54" s="58"/>
      <c r="M54" s="58"/>
      <c r="N54" s="58"/>
      <c r="O54" s="58"/>
      <c r="P54" s="95"/>
      <c r="Q54" s="95"/>
      <c r="R54" s="95"/>
      <c r="S54" s="95"/>
      <c r="T54" s="95"/>
      <c r="U54" s="94"/>
      <c r="V54" s="65"/>
      <c r="W54" s="58"/>
      <c r="X54" s="58"/>
      <c r="Y54" s="58"/>
      <c r="Z54" s="58"/>
      <c r="AA54" s="64"/>
    </row>
    <row r="55" spans="1:27" ht="21" customHeight="1" x14ac:dyDescent="0.25">
      <c r="A55" s="63" t="s">
        <v>185</v>
      </c>
      <c r="B55" s="58"/>
      <c r="C55" s="58"/>
      <c r="D55" s="58"/>
      <c r="E55" s="58"/>
      <c r="F55" s="58"/>
      <c r="G55" s="58"/>
      <c r="H55" s="58"/>
      <c r="I55" s="58"/>
      <c r="J55" s="319" t="s">
        <v>147</v>
      </c>
      <c r="K55" s="320"/>
      <c r="L55" s="320"/>
      <c r="M55" s="320"/>
      <c r="N55" s="321"/>
      <c r="O55" s="58"/>
      <c r="P55" s="296"/>
      <c r="Q55" s="297"/>
      <c r="R55" s="297"/>
      <c r="S55" s="297"/>
      <c r="T55" s="297"/>
      <c r="U55" s="298"/>
      <c r="V55" s="65" t="str">
        <f>IF(AND(P55&lt;&gt;0,J55="Seleccionar moneda"),"Por favor seleccionar moneda","")</f>
        <v/>
      </c>
      <c r="W55" s="58"/>
      <c r="X55" s="58"/>
      <c r="Y55" s="58"/>
      <c r="Z55" s="58"/>
      <c r="AA55" s="64"/>
    </row>
    <row r="56" spans="1:27" ht="6" customHeight="1" x14ac:dyDescent="0.25">
      <c r="A56" s="77"/>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5"/>
    </row>
    <row r="58" spans="1:27" x14ac:dyDescent="0.25">
      <c r="A58" s="74" t="s">
        <v>184</v>
      </c>
      <c r="B58" s="73"/>
      <c r="C58" s="73"/>
      <c r="D58" s="73"/>
      <c r="E58" s="73"/>
      <c r="F58" s="73"/>
      <c r="G58" s="73"/>
      <c r="H58" s="73"/>
      <c r="I58" s="73"/>
      <c r="J58" s="73"/>
      <c r="K58" s="73"/>
      <c r="L58" s="73"/>
      <c r="M58" s="73"/>
      <c r="N58" s="73"/>
      <c r="O58" s="73"/>
      <c r="P58" s="73"/>
      <c r="Q58" s="301"/>
      <c r="R58" s="301"/>
      <c r="S58" s="301"/>
      <c r="T58" s="301"/>
      <c r="U58" s="301"/>
      <c r="V58" s="301"/>
      <c r="W58" s="301"/>
      <c r="X58" s="87"/>
      <c r="Y58" s="87"/>
      <c r="Z58" s="87"/>
      <c r="AA58" s="71"/>
    </row>
    <row r="59" spans="1:27" x14ac:dyDescent="0.25">
      <c r="A59" s="70"/>
      <c r="B59" s="69"/>
      <c r="C59" s="69"/>
      <c r="D59" s="69"/>
      <c r="E59" s="69"/>
      <c r="F59" s="69"/>
      <c r="G59" s="69"/>
      <c r="H59" s="69"/>
      <c r="I59" s="69"/>
      <c r="J59" s="69"/>
      <c r="K59" s="69"/>
      <c r="L59" s="69"/>
      <c r="M59" s="69"/>
      <c r="N59" s="69"/>
      <c r="O59" s="69"/>
      <c r="P59" s="69"/>
      <c r="Q59" s="58"/>
      <c r="R59" s="58"/>
      <c r="S59" s="58"/>
      <c r="T59" s="58"/>
      <c r="U59" s="58"/>
      <c r="V59" s="58"/>
      <c r="W59" s="58"/>
      <c r="X59" s="67"/>
      <c r="Y59" s="67"/>
      <c r="Z59" s="67"/>
      <c r="AA59" s="64"/>
    </row>
    <row r="60" spans="1:27" x14ac:dyDescent="0.25">
      <c r="A60" s="70"/>
      <c r="B60" s="69"/>
      <c r="C60" s="69"/>
      <c r="D60" s="69"/>
      <c r="E60" s="69"/>
      <c r="F60" s="69"/>
      <c r="G60" s="69"/>
      <c r="H60" s="69"/>
      <c r="I60" s="69"/>
      <c r="J60" s="293" t="s">
        <v>183</v>
      </c>
      <c r="K60" s="294"/>
      <c r="L60" s="294"/>
      <c r="M60" s="294"/>
      <c r="N60" s="294"/>
      <c r="O60" s="294"/>
      <c r="P60" s="294"/>
      <c r="Q60" s="294"/>
      <c r="R60" s="294"/>
      <c r="S60" s="294"/>
      <c r="T60" s="294"/>
      <c r="U60" s="295"/>
      <c r="V60" s="67"/>
      <c r="W60" s="67"/>
      <c r="X60" s="67"/>
      <c r="Y60" s="67"/>
      <c r="Z60" s="67"/>
      <c r="AA60" s="64"/>
    </row>
    <row r="61" spans="1:27" ht="18" customHeight="1" x14ac:dyDescent="0.25">
      <c r="A61" s="63"/>
      <c r="B61" s="58"/>
      <c r="C61" s="58"/>
      <c r="D61" s="58"/>
      <c r="E61" s="58"/>
      <c r="F61" s="58"/>
      <c r="G61" s="58"/>
      <c r="H61" s="58"/>
      <c r="I61" s="58"/>
      <c r="J61" s="302" t="s">
        <v>182</v>
      </c>
      <c r="K61" s="302"/>
      <c r="L61" s="302"/>
      <c r="M61" s="302" t="s">
        <v>182</v>
      </c>
      <c r="N61" s="302"/>
      <c r="O61" s="302"/>
      <c r="P61" s="302" t="s">
        <v>182</v>
      </c>
      <c r="Q61" s="302"/>
      <c r="R61" s="302"/>
      <c r="S61" s="302" t="s">
        <v>182</v>
      </c>
      <c r="T61" s="302"/>
      <c r="U61" s="302"/>
      <c r="V61" s="67"/>
      <c r="W61" s="67"/>
      <c r="X61" s="67"/>
      <c r="Y61" s="67"/>
      <c r="Z61" s="67"/>
      <c r="AA61" s="64"/>
    </row>
    <row r="62" spans="1:27" ht="18" customHeight="1" x14ac:dyDescent="0.25">
      <c r="A62" s="63" t="s">
        <v>181</v>
      </c>
      <c r="B62" s="58"/>
      <c r="C62" s="58"/>
      <c r="D62" s="58"/>
      <c r="E62" s="58"/>
      <c r="F62" s="58"/>
      <c r="G62" s="58"/>
      <c r="H62" s="58"/>
      <c r="I62" s="58"/>
      <c r="J62" s="302" t="s">
        <v>168</v>
      </c>
      <c r="K62" s="302"/>
      <c r="L62" s="302"/>
      <c r="M62" s="302" t="s">
        <v>180</v>
      </c>
      <c r="N62" s="302"/>
      <c r="O62" s="302"/>
      <c r="P62" s="302" t="s">
        <v>38</v>
      </c>
      <c r="Q62" s="302"/>
      <c r="R62" s="302"/>
      <c r="S62" s="302" t="s">
        <v>179</v>
      </c>
      <c r="T62" s="302"/>
      <c r="U62" s="302"/>
      <c r="V62" s="68"/>
      <c r="W62" s="58"/>
      <c r="X62" s="58"/>
      <c r="Y62" s="58"/>
      <c r="Z62" s="58"/>
      <c r="AA62" s="93"/>
    </row>
    <row r="63" spans="1:27" ht="32.25" customHeight="1" x14ac:dyDescent="0.25">
      <c r="A63" s="63"/>
      <c r="B63" s="58"/>
      <c r="C63" s="58"/>
      <c r="D63" s="58"/>
      <c r="E63" s="58"/>
      <c r="F63" s="58"/>
      <c r="G63" s="58"/>
      <c r="H63" s="58"/>
      <c r="I63" s="58"/>
      <c r="J63" s="331"/>
      <c r="K63" s="331"/>
      <c r="L63" s="331"/>
      <c r="M63" s="331"/>
      <c r="N63" s="331"/>
      <c r="O63" s="331"/>
      <c r="P63" s="331"/>
      <c r="Q63" s="331"/>
      <c r="R63" s="331"/>
      <c r="S63" s="332">
        <f>SUM(J63:R63)</f>
        <v>0</v>
      </c>
      <c r="T63" s="332"/>
      <c r="U63" s="333"/>
      <c r="V63" s="285" t="str">
        <f>IF(SUM(J63:R63)&lt;&gt;100,"La suma de porcentajes debe ser igual a 100","")</f>
        <v>La suma de porcentajes debe ser igual a 100</v>
      </c>
      <c r="W63" s="286"/>
      <c r="X63" s="286"/>
      <c r="Y63" s="286"/>
      <c r="Z63" s="286"/>
      <c r="AA63" s="287"/>
    </row>
    <row r="64" spans="1:27" ht="27" customHeight="1" x14ac:dyDescent="0.25">
      <c r="A64" s="92"/>
      <c r="B64" s="58"/>
      <c r="C64" s="58"/>
      <c r="D64" s="58"/>
      <c r="E64" s="58"/>
      <c r="F64" s="58"/>
      <c r="G64" s="58"/>
      <c r="H64" s="58"/>
      <c r="I64" s="58"/>
      <c r="J64" s="58"/>
      <c r="K64" s="58"/>
      <c r="L64" s="58"/>
      <c r="M64" s="58"/>
      <c r="N64" s="58"/>
      <c r="O64" s="58"/>
      <c r="P64" s="58"/>
      <c r="Q64" s="58"/>
      <c r="R64" s="68"/>
      <c r="S64" s="67"/>
      <c r="T64" s="67"/>
      <c r="U64" s="67"/>
      <c r="W64" s="58"/>
      <c r="X64" s="58"/>
      <c r="Y64" s="58"/>
      <c r="Z64" s="58"/>
      <c r="AA64" s="64"/>
    </row>
    <row r="65" spans="1:27" ht="28.5" customHeight="1" x14ac:dyDescent="0.25">
      <c r="A65" s="63" t="s">
        <v>178</v>
      </c>
      <c r="B65" s="58"/>
      <c r="C65" s="58"/>
      <c r="D65" s="58"/>
      <c r="E65" s="58"/>
      <c r="F65" s="58"/>
      <c r="G65" s="58"/>
      <c r="H65" s="58"/>
      <c r="I65" s="58"/>
      <c r="J65" s="58"/>
      <c r="K65" s="58"/>
      <c r="L65" s="58"/>
      <c r="M65" s="58"/>
      <c r="N65" s="58"/>
      <c r="O65" s="58"/>
      <c r="P65" s="319" t="s">
        <v>177</v>
      </c>
      <c r="Q65" s="320"/>
      <c r="R65" s="320"/>
      <c r="S65" s="320"/>
      <c r="T65" s="320"/>
      <c r="U65" s="321"/>
      <c r="V65" s="285" t="str">
        <f>IF(AND(R65="",P65="SI"),"Por favor ingrese importe de Impuesto al patrimonio","")</f>
        <v/>
      </c>
      <c r="W65" s="286"/>
      <c r="X65" s="286"/>
      <c r="Y65" s="286"/>
      <c r="Z65" s="286"/>
      <c r="AA65" s="287"/>
    </row>
    <row r="66" spans="1:27" ht="4.5" customHeight="1" x14ac:dyDescent="0.25">
      <c r="A66" s="63"/>
      <c r="B66" s="58"/>
      <c r="C66" s="58"/>
      <c r="D66" s="58"/>
      <c r="E66" s="58"/>
      <c r="F66" s="58"/>
      <c r="G66" s="58"/>
      <c r="H66" s="58"/>
      <c r="I66" s="58"/>
      <c r="J66" s="58"/>
      <c r="K66" s="58"/>
      <c r="L66" s="58"/>
      <c r="M66" s="58"/>
      <c r="N66" s="58"/>
      <c r="O66" s="58"/>
      <c r="P66" s="58"/>
      <c r="Q66" s="58"/>
      <c r="R66" s="67"/>
      <c r="S66" s="67"/>
      <c r="T66" s="67"/>
      <c r="U66" s="67"/>
      <c r="W66" s="85"/>
      <c r="X66" s="85"/>
      <c r="Y66" s="85"/>
      <c r="Z66" s="85"/>
      <c r="AA66" s="91"/>
    </row>
    <row r="67" spans="1:27" ht="42" customHeight="1" x14ac:dyDescent="0.25">
      <c r="A67" s="63" t="s">
        <v>176</v>
      </c>
      <c r="B67" s="58"/>
      <c r="C67" s="58"/>
      <c r="D67" s="58"/>
      <c r="E67" s="58"/>
      <c r="F67" s="58"/>
      <c r="G67" s="58"/>
      <c r="H67" s="58"/>
      <c r="I67" s="58"/>
      <c r="J67" s="319" t="s">
        <v>147</v>
      </c>
      <c r="K67" s="320"/>
      <c r="L67" s="320"/>
      <c r="M67" s="320"/>
      <c r="N67" s="321"/>
      <c r="O67" s="58"/>
      <c r="P67" s="340"/>
      <c r="Q67" s="341"/>
      <c r="R67" s="341"/>
      <c r="S67" s="341"/>
      <c r="T67" s="341"/>
      <c r="U67" s="342"/>
      <c r="V67" s="343" t="s">
        <v>175</v>
      </c>
      <c r="W67" s="344"/>
      <c r="X67" s="344"/>
      <c r="Y67" s="344"/>
      <c r="Z67" s="344"/>
      <c r="AA67" s="345"/>
    </row>
    <row r="68" spans="1:27" ht="6" customHeight="1" x14ac:dyDescent="0.25">
      <c r="A68" s="77"/>
      <c r="B68" s="76"/>
      <c r="C68" s="76"/>
      <c r="D68" s="76"/>
      <c r="E68" s="76"/>
      <c r="F68" s="76"/>
      <c r="G68" s="76"/>
      <c r="H68" s="76"/>
      <c r="I68" s="76"/>
      <c r="J68" s="76"/>
      <c r="K68" s="76"/>
      <c r="L68" s="76"/>
      <c r="M68" s="76"/>
      <c r="N68" s="76"/>
      <c r="O68" s="76"/>
      <c r="P68" s="76"/>
      <c r="Q68" s="90"/>
      <c r="R68" s="76"/>
      <c r="S68" s="76"/>
      <c r="T68" s="76"/>
      <c r="U68" s="76"/>
      <c r="V68" s="76"/>
      <c r="W68" s="90"/>
      <c r="X68" s="90"/>
      <c r="Y68" s="90"/>
      <c r="Z68" s="90"/>
      <c r="AA68" s="89"/>
    </row>
    <row r="69" spans="1:27" x14ac:dyDescent="0.25">
      <c r="Q69" s="88"/>
      <c r="W69" s="67"/>
      <c r="X69" s="67"/>
      <c r="Y69" s="67"/>
      <c r="Z69" s="67"/>
      <c r="AA69" s="67"/>
    </row>
    <row r="70" spans="1:27" x14ac:dyDescent="0.25">
      <c r="A70" s="74" t="s">
        <v>174</v>
      </c>
      <c r="B70" s="73"/>
      <c r="C70" s="73"/>
      <c r="D70" s="73"/>
      <c r="E70" s="73"/>
      <c r="F70" s="73"/>
      <c r="G70" s="73"/>
      <c r="H70" s="73"/>
      <c r="I70" s="73"/>
      <c r="J70" s="73"/>
      <c r="K70" s="73"/>
      <c r="L70" s="73"/>
      <c r="M70" s="73"/>
      <c r="N70" s="73"/>
      <c r="O70" s="73"/>
      <c r="P70" s="73"/>
      <c r="Q70" s="87"/>
      <c r="R70" s="72"/>
      <c r="S70" s="72"/>
      <c r="T70" s="72"/>
      <c r="U70" s="72"/>
      <c r="V70" s="72"/>
      <c r="W70" s="72"/>
      <c r="X70" s="72"/>
      <c r="Y70" s="72"/>
      <c r="Z70" s="72"/>
      <c r="AA70" s="71"/>
    </row>
    <row r="71" spans="1:27" ht="18.75" customHeight="1" x14ac:dyDescent="0.25">
      <c r="A71" s="63"/>
      <c r="B71" s="58"/>
      <c r="C71" s="58"/>
      <c r="D71" s="58"/>
      <c r="E71" s="58"/>
      <c r="F71" s="58"/>
      <c r="G71" s="58"/>
      <c r="H71" s="58"/>
      <c r="I71" s="58"/>
      <c r="J71" s="58"/>
      <c r="K71" s="58"/>
      <c r="L71" s="58"/>
      <c r="M71" s="58"/>
      <c r="N71" s="58"/>
      <c r="O71" s="58"/>
      <c r="P71" s="293" t="s">
        <v>153</v>
      </c>
      <c r="Q71" s="294"/>
      <c r="R71" s="294"/>
      <c r="S71" s="294"/>
      <c r="T71" s="294"/>
      <c r="U71" s="295"/>
      <c r="V71" s="67"/>
      <c r="W71" s="58"/>
      <c r="X71" s="58"/>
      <c r="Y71" s="58"/>
      <c r="Z71" s="58"/>
      <c r="AA71" s="64"/>
    </row>
    <row r="72" spans="1:27" ht="8.25" customHeight="1" x14ac:dyDescent="0.25">
      <c r="A72" s="63"/>
      <c r="B72" s="58"/>
      <c r="C72" s="58"/>
      <c r="D72" s="58"/>
      <c r="E72" s="58"/>
      <c r="F72" s="58"/>
      <c r="G72" s="58"/>
      <c r="H72" s="58"/>
      <c r="I72" s="58"/>
      <c r="J72" s="58"/>
      <c r="K72" s="58"/>
      <c r="L72" s="58"/>
      <c r="M72" s="58"/>
      <c r="N72" s="58"/>
      <c r="O72" s="58"/>
      <c r="P72" s="67"/>
      <c r="Q72" s="67"/>
      <c r="R72" s="67"/>
      <c r="S72" s="67"/>
      <c r="T72" s="67"/>
      <c r="U72" s="67"/>
      <c r="V72" s="67"/>
      <c r="W72" s="58"/>
      <c r="X72" s="58"/>
      <c r="Y72" s="58"/>
      <c r="Z72" s="58"/>
      <c r="AA72" s="64"/>
    </row>
    <row r="73" spans="1:27" ht="18.75" customHeight="1" x14ac:dyDescent="0.25">
      <c r="A73" s="63" t="s">
        <v>173</v>
      </c>
      <c r="B73" s="85"/>
      <c r="C73" s="85"/>
      <c r="D73" s="85"/>
      <c r="E73" s="85"/>
      <c r="F73" s="85"/>
      <c r="G73" s="85"/>
      <c r="H73" s="85"/>
      <c r="I73" s="85"/>
      <c r="J73" s="85"/>
      <c r="K73" s="85"/>
      <c r="L73" s="85"/>
      <c r="M73" s="85"/>
      <c r="N73" s="85"/>
      <c r="O73" s="85"/>
      <c r="P73" s="346"/>
      <c r="Q73" s="347"/>
      <c r="R73" s="347"/>
      <c r="S73" s="347"/>
      <c r="T73" s="347"/>
      <c r="U73" s="348"/>
      <c r="V73" s="65"/>
      <c r="W73" s="58"/>
      <c r="X73" s="58"/>
      <c r="Y73" s="58"/>
      <c r="Z73" s="58"/>
      <c r="AA73" s="64"/>
    </row>
    <row r="74" spans="1:27" ht="8.25" customHeight="1" x14ac:dyDescent="0.25">
      <c r="A74" s="63"/>
      <c r="B74" s="85"/>
      <c r="C74" s="85"/>
      <c r="D74" s="85"/>
      <c r="E74" s="85"/>
      <c r="F74" s="85"/>
      <c r="G74" s="85"/>
      <c r="H74" s="85"/>
      <c r="I74" s="85"/>
      <c r="J74" s="85"/>
      <c r="K74" s="85"/>
      <c r="L74" s="85"/>
      <c r="M74" s="85"/>
      <c r="N74" s="85"/>
      <c r="O74" s="85"/>
      <c r="P74" s="86"/>
      <c r="Q74" s="86"/>
      <c r="R74" s="86"/>
      <c r="S74" s="86"/>
      <c r="T74" s="86"/>
      <c r="U74" s="86"/>
      <c r="V74" s="65"/>
      <c r="W74" s="58"/>
      <c r="X74" s="58"/>
      <c r="Y74" s="58"/>
      <c r="Z74" s="58"/>
      <c r="AA74" s="64"/>
    </row>
    <row r="75" spans="1:27" ht="18.75" customHeight="1" x14ac:dyDescent="0.25">
      <c r="A75" s="63" t="s">
        <v>172</v>
      </c>
      <c r="B75" s="85"/>
      <c r="C75" s="85"/>
      <c r="D75" s="85"/>
      <c r="E75" s="85"/>
      <c r="F75" s="85"/>
      <c r="G75" s="85"/>
      <c r="H75" s="85"/>
      <c r="I75" s="85"/>
      <c r="J75" s="85"/>
      <c r="K75" s="85"/>
      <c r="L75" s="85"/>
      <c r="M75" s="85"/>
      <c r="N75" s="85"/>
      <c r="O75" s="85"/>
      <c r="P75" s="346"/>
      <c r="Q75" s="347"/>
      <c r="R75" s="347"/>
      <c r="S75" s="347"/>
      <c r="T75" s="347"/>
      <c r="U75" s="348"/>
      <c r="V75" s="65"/>
      <c r="W75" s="58"/>
      <c r="X75" s="58"/>
      <c r="Y75" s="58"/>
      <c r="Z75" s="58"/>
      <c r="AA75" s="64"/>
    </row>
    <row r="76" spans="1:27" ht="6.75" customHeight="1" x14ac:dyDescent="0.25">
      <c r="A76" s="77"/>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5"/>
    </row>
    <row r="77" spans="1:27" x14ac:dyDescent="0.25">
      <c r="W77" s="58"/>
      <c r="X77" s="58"/>
      <c r="Y77" s="58"/>
      <c r="Z77" s="58"/>
      <c r="AA77" s="58"/>
    </row>
    <row r="78" spans="1:27" ht="21.75" customHeight="1" x14ac:dyDescent="0.25">
      <c r="A78" s="349" t="s">
        <v>171</v>
      </c>
      <c r="B78" s="350"/>
      <c r="C78" s="350"/>
      <c r="D78" s="350"/>
      <c r="E78" s="350"/>
      <c r="F78" s="350"/>
      <c r="G78" s="350"/>
      <c r="H78" s="350"/>
      <c r="I78" s="350"/>
      <c r="J78" s="350"/>
      <c r="K78" s="350"/>
      <c r="L78" s="350"/>
      <c r="M78" s="350"/>
      <c r="N78" s="350"/>
      <c r="O78" s="350"/>
      <c r="P78" s="350"/>
      <c r="Q78" s="350"/>
      <c r="R78" s="350"/>
      <c r="S78" s="350"/>
      <c r="T78" s="350"/>
      <c r="U78" s="350"/>
      <c r="V78" s="350"/>
      <c r="W78" s="350"/>
      <c r="X78" s="350"/>
      <c r="Y78" s="350"/>
      <c r="Z78" s="350"/>
      <c r="AA78" s="351"/>
    </row>
    <row r="79" spans="1:27" x14ac:dyDescent="0.25">
      <c r="A79" s="74" t="s">
        <v>170</v>
      </c>
      <c r="B79" s="73"/>
      <c r="C79" s="73"/>
      <c r="D79" s="73"/>
      <c r="E79" s="73"/>
      <c r="F79" s="73"/>
      <c r="G79" s="73"/>
      <c r="H79" s="73"/>
      <c r="I79" s="73"/>
      <c r="J79" s="73"/>
      <c r="K79" s="73"/>
      <c r="L79" s="73"/>
      <c r="M79" s="73"/>
      <c r="N79" s="73"/>
      <c r="O79" s="73"/>
      <c r="P79" s="73"/>
      <c r="Q79" s="72"/>
      <c r="R79" s="72"/>
      <c r="S79" s="72"/>
      <c r="T79" s="72"/>
      <c r="U79" s="72"/>
      <c r="V79" s="72"/>
      <c r="W79" s="72"/>
      <c r="X79" s="72"/>
      <c r="Y79" s="72"/>
      <c r="Z79" s="72"/>
      <c r="AA79" s="71"/>
    </row>
    <row r="80" spans="1:27" ht="19.5" customHeight="1" x14ac:dyDescent="0.25">
      <c r="A80" s="63"/>
      <c r="B80" s="58"/>
      <c r="C80" s="58"/>
      <c r="D80" s="58"/>
      <c r="E80" s="58"/>
      <c r="F80" s="58"/>
      <c r="G80" s="58"/>
      <c r="H80" s="58"/>
      <c r="I80" s="293" t="s">
        <v>169</v>
      </c>
      <c r="J80" s="294"/>
      <c r="K80" s="294"/>
      <c r="L80" s="294"/>
      <c r="M80" s="294"/>
      <c r="N80" s="295"/>
      <c r="O80" s="58"/>
      <c r="P80" s="293" t="s">
        <v>153</v>
      </c>
      <c r="Q80" s="294"/>
      <c r="R80" s="294"/>
      <c r="S80" s="294"/>
      <c r="T80" s="294"/>
      <c r="U80" s="295"/>
      <c r="V80" s="58"/>
      <c r="W80" s="58"/>
      <c r="X80" s="58"/>
      <c r="Y80" s="58"/>
      <c r="Z80" s="58"/>
      <c r="AA80" s="64"/>
    </row>
    <row r="81" spans="1:27" ht="5.25" customHeight="1" x14ac:dyDescent="0.25">
      <c r="A81" s="63"/>
      <c r="B81" s="58"/>
      <c r="C81" s="58"/>
      <c r="D81" s="58"/>
      <c r="E81" s="58"/>
      <c r="F81" s="58"/>
      <c r="G81" s="58"/>
      <c r="H81" s="58"/>
      <c r="I81" s="67"/>
      <c r="J81" s="67"/>
      <c r="K81" s="67"/>
      <c r="L81" s="67"/>
      <c r="M81" s="67"/>
      <c r="N81" s="67"/>
      <c r="O81" s="58"/>
      <c r="P81" s="67"/>
      <c r="Q81" s="67"/>
      <c r="R81" s="67"/>
      <c r="S81" s="67"/>
      <c r="T81" s="67"/>
      <c r="U81" s="67"/>
      <c r="V81" s="58"/>
      <c r="W81" s="58"/>
      <c r="X81" s="58"/>
      <c r="Y81" s="58"/>
      <c r="Z81" s="58"/>
      <c r="AA81" s="64"/>
    </row>
    <row r="82" spans="1:27" ht="18" customHeight="1" x14ac:dyDescent="0.25">
      <c r="A82" s="66" t="s">
        <v>168</v>
      </c>
      <c r="B82" s="58"/>
      <c r="C82" s="58"/>
      <c r="D82" s="58"/>
      <c r="E82" s="58"/>
      <c r="F82" s="58"/>
      <c r="G82" s="58"/>
      <c r="H82" s="58"/>
      <c r="I82" s="319" t="s">
        <v>167</v>
      </c>
      <c r="J82" s="320"/>
      <c r="K82" s="320"/>
      <c r="L82" s="320"/>
      <c r="M82" s="320"/>
      <c r="N82" s="321"/>
      <c r="O82" s="58"/>
      <c r="P82" s="296"/>
      <c r="Q82" s="297"/>
      <c r="R82" s="297"/>
      <c r="S82" s="297"/>
      <c r="T82" s="297"/>
      <c r="U82" s="298"/>
      <c r="V82" s="65" t="str">
        <f>IF(AND(R82&lt;&gt;0,I82="Seleccionar años"),"Por favor seleccionar años de Vida Útil Promedio","")</f>
        <v/>
      </c>
      <c r="W82" s="58"/>
      <c r="X82" s="58"/>
      <c r="Y82" s="58"/>
      <c r="Z82" s="58"/>
      <c r="AA82" s="64"/>
    </row>
    <row r="83" spans="1:27" ht="6" customHeight="1" x14ac:dyDescent="0.25">
      <c r="A83" s="77"/>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5"/>
    </row>
    <row r="84" spans="1:27" s="68" customFormat="1" x14ac:dyDescent="0.25">
      <c r="A84" s="81"/>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row>
    <row r="85" spans="1:27" x14ac:dyDescent="0.25">
      <c r="A85" s="74" t="s">
        <v>166</v>
      </c>
      <c r="B85" s="73"/>
      <c r="C85" s="73"/>
      <c r="D85" s="73"/>
      <c r="E85" s="73"/>
      <c r="F85" s="73"/>
      <c r="G85" s="73"/>
      <c r="H85" s="73"/>
      <c r="I85" s="73"/>
      <c r="J85" s="73"/>
      <c r="K85" s="73"/>
      <c r="L85" s="73"/>
      <c r="M85" s="73"/>
      <c r="N85" s="73"/>
      <c r="O85" s="73"/>
      <c r="P85" s="73"/>
      <c r="Q85" s="72"/>
      <c r="R85" s="72"/>
      <c r="S85" s="72"/>
      <c r="T85" s="72"/>
      <c r="U85" s="72"/>
      <c r="V85" s="72"/>
      <c r="W85" s="72"/>
      <c r="X85" s="72"/>
      <c r="Y85" s="72"/>
      <c r="Z85" s="72"/>
      <c r="AA85" s="71"/>
    </row>
    <row r="86" spans="1:27" ht="3" customHeight="1" x14ac:dyDescent="0.25">
      <c r="A86" s="63"/>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64"/>
    </row>
    <row r="87" spans="1:27" ht="18" customHeight="1" x14ac:dyDescent="0.25">
      <c r="A87" s="63"/>
      <c r="B87" s="58"/>
      <c r="C87" s="58"/>
      <c r="D87" s="58"/>
      <c r="E87" s="58"/>
      <c r="F87" s="58"/>
      <c r="G87" s="58"/>
      <c r="H87" s="58"/>
      <c r="I87" s="293" t="s">
        <v>149</v>
      </c>
      <c r="J87" s="294"/>
      <c r="K87" s="294"/>
      <c r="L87" s="294"/>
      <c r="M87" s="294"/>
      <c r="N87" s="295"/>
      <c r="O87" s="58"/>
      <c r="P87" s="293" t="s">
        <v>153</v>
      </c>
      <c r="Q87" s="294"/>
      <c r="R87" s="294"/>
      <c r="S87" s="294"/>
      <c r="T87" s="294"/>
      <c r="U87" s="295"/>
      <c r="V87" s="58"/>
      <c r="W87" s="58"/>
      <c r="X87" s="58"/>
      <c r="Y87" s="58"/>
      <c r="Z87" s="58"/>
      <c r="AA87" s="64"/>
    </row>
    <row r="88" spans="1:27" x14ac:dyDescent="0.25">
      <c r="A88" s="84" t="s">
        <v>165</v>
      </c>
      <c r="B88" s="69"/>
      <c r="C88" s="69"/>
      <c r="D88" s="69"/>
      <c r="E88" s="69"/>
      <c r="F88" s="69"/>
      <c r="G88" s="69"/>
      <c r="H88" s="69"/>
      <c r="I88" s="69"/>
      <c r="J88" s="69"/>
      <c r="K88" s="69"/>
      <c r="L88" s="69"/>
      <c r="M88" s="69"/>
      <c r="N88" s="69"/>
      <c r="O88" s="69"/>
      <c r="P88" s="69"/>
      <c r="Q88" s="67"/>
      <c r="R88" s="67"/>
      <c r="S88" s="67"/>
      <c r="T88" s="67"/>
      <c r="U88" s="67"/>
      <c r="V88" s="58"/>
      <c r="W88" s="58"/>
      <c r="X88" s="58"/>
      <c r="Y88" s="58"/>
      <c r="Z88" s="58"/>
      <c r="AA88" s="64"/>
    </row>
    <row r="89" spans="1:27" x14ac:dyDescent="0.25">
      <c r="A89" s="66" t="s">
        <v>163</v>
      </c>
      <c r="B89" s="81"/>
      <c r="C89" s="81"/>
      <c r="D89" s="81"/>
      <c r="E89" s="81"/>
      <c r="F89" s="81"/>
      <c r="G89" s="81"/>
      <c r="H89" s="81"/>
      <c r="I89" s="81"/>
      <c r="J89" s="81"/>
      <c r="K89" s="81"/>
      <c r="L89" s="81"/>
      <c r="M89" s="81"/>
      <c r="N89" s="81"/>
      <c r="O89" s="81"/>
      <c r="P89" s="81"/>
      <c r="Q89" s="58"/>
      <c r="R89" s="58"/>
      <c r="S89" s="58"/>
      <c r="T89" s="58"/>
      <c r="U89" s="58"/>
      <c r="V89" s="58"/>
      <c r="W89" s="58"/>
      <c r="X89" s="58"/>
      <c r="Y89" s="58"/>
      <c r="Z89" s="58"/>
      <c r="AA89" s="64"/>
    </row>
    <row r="90" spans="1:27" x14ac:dyDescent="0.25">
      <c r="A90" s="66" t="s">
        <v>159</v>
      </c>
      <c r="B90" s="81"/>
      <c r="C90" s="81"/>
      <c r="D90" s="81"/>
      <c r="E90" s="81"/>
      <c r="F90" s="81"/>
      <c r="G90" s="81"/>
      <c r="H90" s="81"/>
      <c r="I90" s="81"/>
      <c r="J90" s="81"/>
      <c r="K90" s="81"/>
      <c r="L90" s="81"/>
      <c r="M90" s="81"/>
      <c r="N90" s="81"/>
      <c r="O90" s="81"/>
      <c r="P90" s="81"/>
      <c r="Q90" s="58"/>
      <c r="R90" s="58"/>
      <c r="S90" s="58"/>
      <c r="T90" s="58"/>
      <c r="U90" s="58"/>
      <c r="V90" s="58"/>
      <c r="W90" s="58"/>
      <c r="X90" s="58"/>
      <c r="Y90" s="58"/>
      <c r="Z90" s="58"/>
      <c r="AA90" s="64"/>
    </row>
    <row r="91" spans="1:27" ht="18" customHeight="1" x14ac:dyDescent="0.25">
      <c r="A91" s="63" t="s">
        <v>158</v>
      </c>
      <c r="B91" s="81"/>
      <c r="C91" s="81"/>
      <c r="D91" s="81"/>
      <c r="E91" s="81"/>
      <c r="F91" s="81"/>
      <c r="G91" s="81"/>
      <c r="H91" s="81"/>
      <c r="I91" s="296"/>
      <c r="J91" s="297"/>
      <c r="K91" s="297"/>
      <c r="L91" s="297"/>
      <c r="M91" s="297"/>
      <c r="N91" s="298"/>
      <c r="O91" s="81"/>
      <c r="P91" s="81"/>
      <c r="Q91" s="68"/>
      <c r="R91" s="58"/>
      <c r="S91" s="58"/>
      <c r="T91" s="58"/>
      <c r="U91" s="58"/>
      <c r="V91" s="58"/>
      <c r="W91" s="58"/>
      <c r="X91" s="58"/>
      <c r="Y91" s="58"/>
      <c r="Z91" s="58"/>
      <c r="AA91" s="64"/>
    </row>
    <row r="92" spans="1:27" ht="18" customHeight="1" x14ac:dyDescent="0.25">
      <c r="A92" s="63" t="s">
        <v>157</v>
      </c>
      <c r="B92" s="81"/>
      <c r="C92" s="81"/>
      <c r="D92" s="81"/>
      <c r="E92" s="81"/>
      <c r="F92" s="81"/>
      <c r="G92" s="81"/>
      <c r="H92" s="81"/>
      <c r="I92" s="81"/>
      <c r="J92" s="81"/>
      <c r="K92" s="81"/>
      <c r="L92" s="81"/>
      <c r="M92" s="81"/>
      <c r="N92" s="81"/>
      <c r="O92" s="81"/>
      <c r="P92" s="296"/>
      <c r="Q92" s="297"/>
      <c r="R92" s="297"/>
      <c r="S92" s="297"/>
      <c r="T92" s="297"/>
      <c r="U92" s="298"/>
      <c r="V92" s="58"/>
      <c r="W92" s="58"/>
      <c r="X92" s="58"/>
      <c r="Y92" s="58"/>
      <c r="Z92" s="58"/>
      <c r="AA92" s="64"/>
    </row>
    <row r="93" spans="1:27" s="68" customFormat="1" ht="6" customHeight="1" x14ac:dyDescent="0.25">
      <c r="A93" s="63"/>
      <c r="B93" s="81"/>
      <c r="C93" s="81"/>
      <c r="D93" s="81"/>
      <c r="E93" s="81"/>
      <c r="F93" s="81"/>
      <c r="G93" s="81"/>
      <c r="H93" s="81"/>
      <c r="I93" s="81"/>
      <c r="J93" s="81"/>
      <c r="K93" s="81"/>
      <c r="L93" s="81"/>
      <c r="M93" s="81"/>
      <c r="N93" s="81"/>
      <c r="O93" s="81"/>
      <c r="P93" s="67"/>
      <c r="Q93" s="67"/>
      <c r="R93" s="67"/>
      <c r="S93" s="67"/>
      <c r="T93" s="67"/>
      <c r="U93" s="67"/>
      <c r="V93" s="58"/>
      <c r="W93" s="58"/>
      <c r="X93" s="58"/>
      <c r="Y93" s="58"/>
      <c r="Z93" s="58"/>
      <c r="AA93" s="64"/>
    </row>
    <row r="94" spans="1:27" ht="18.75" customHeight="1" x14ac:dyDescent="0.25">
      <c r="A94" s="63" t="s">
        <v>156</v>
      </c>
      <c r="B94" s="81"/>
      <c r="C94" s="81"/>
      <c r="D94" s="81"/>
      <c r="E94" s="81"/>
      <c r="F94" s="81"/>
      <c r="G94" s="81"/>
      <c r="H94" s="81"/>
      <c r="I94" s="81"/>
      <c r="J94" s="81"/>
      <c r="K94" s="81"/>
      <c r="L94" s="81"/>
      <c r="M94" s="81"/>
      <c r="N94" s="81"/>
      <c r="O94" s="81"/>
      <c r="P94" s="296"/>
      <c r="Q94" s="297"/>
      <c r="R94" s="297"/>
      <c r="S94" s="297"/>
      <c r="T94" s="297"/>
      <c r="U94" s="298"/>
      <c r="V94" s="58"/>
      <c r="W94" s="58"/>
      <c r="X94" s="58"/>
      <c r="Y94" s="58"/>
      <c r="Z94" s="58"/>
      <c r="AA94" s="64"/>
    </row>
    <row r="95" spans="1:27" x14ac:dyDescent="0.25">
      <c r="A95" s="66" t="s">
        <v>162</v>
      </c>
      <c r="B95" s="81"/>
      <c r="C95" s="81"/>
      <c r="D95" s="81"/>
      <c r="E95" s="81"/>
      <c r="F95" s="81"/>
      <c r="G95" s="81"/>
      <c r="H95" s="81"/>
      <c r="I95" s="81"/>
      <c r="J95" s="81"/>
      <c r="K95" s="81"/>
      <c r="L95" s="81"/>
      <c r="M95" s="81"/>
      <c r="N95" s="81"/>
      <c r="O95" s="81"/>
      <c r="P95" s="81"/>
      <c r="Q95" s="58"/>
      <c r="R95" s="58"/>
      <c r="S95" s="58"/>
      <c r="T95" s="58"/>
      <c r="U95" s="58"/>
      <c r="V95" s="58"/>
      <c r="W95" s="58"/>
      <c r="X95" s="58"/>
      <c r="Y95" s="58"/>
      <c r="Z95" s="58"/>
      <c r="AA95" s="64"/>
    </row>
    <row r="96" spans="1:27" ht="19.5" customHeight="1" x14ac:dyDescent="0.25">
      <c r="A96" s="63" t="s">
        <v>158</v>
      </c>
      <c r="B96" s="81"/>
      <c r="C96" s="81"/>
      <c r="D96" s="81"/>
      <c r="E96" s="81"/>
      <c r="F96" s="81"/>
      <c r="G96" s="81"/>
      <c r="H96" s="81"/>
      <c r="I96" s="296"/>
      <c r="J96" s="297"/>
      <c r="K96" s="297"/>
      <c r="L96" s="297"/>
      <c r="M96" s="297"/>
      <c r="N96" s="298"/>
      <c r="O96" s="81"/>
      <c r="P96" s="81"/>
      <c r="Q96" s="58"/>
      <c r="R96" s="58"/>
      <c r="S96" s="58"/>
      <c r="T96" s="58"/>
      <c r="U96" s="58"/>
      <c r="V96" s="58"/>
      <c r="W96" s="58"/>
      <c r="X96" s="58"/>
      <c r="Y96" s="58"/>
      <c r="Z96" s="58"/>
      <c r="AA96" s="64"/>
    </row>
    <row r="97" spans="1:27" ht="19.5" customHeight="1" x14ac:dyDescent="0.25">
      <c r="A97" s="63" t="s">
        <v>157</v>
      </c>
      <c r="B97" s="81"/>
      <c r="C97" s="81"/>
      <c r="D97" s="81"/>
      <c r="E97" s="81"/>
      <c r="F97" s="81"/>
      <c r="G97" s="81"/>
      <c r="H97" s="81"/>
      <c r="I97" s="81"/>
      <c r="J97" s="81"/>
      <c r="K97" s="81"/>
      <c r="L97" s="81"/>
      <c r="M97" s="81"/>
      <c r="N97" s="81"/>
      <c r="O97" s="81"/>
      <c r="P97" s="296"/>
      <c r="Q97" s="297"/>
      <c r="R97" s="297"/>
      <c r="S97" s="297"/>
      <c r="T97" s="297"/>
      <c r="U97" s="298"/>
      <c r="V97" s="58"/>
      <c r="W97" s="58"/>
      <c r="X97" s="58"/>
      <c r="Y97" s="58"/>
      <c r="Z97" s="58"/>
      <c r="AA97" s="64"/>
    </row>
    <row r="98" spans="1:27" s="68" customFormat="1" ht="6" customHeight="1" x14ac:dyDescent="0.25">
      <c r="A98" s="63"/>
      <c r="B98" s="81"/>
      <c r="C98" s="81"/>
      <c r="D98" s="81"/>
      <c r="E98" s="81"/>
      <c r="F98" s="81"/>
      <c r="G98" s="81"/>
      <c r="H98" s="81"/>
      <c r="I98" s="81"/>
      <c r="J98" s="81"/>
      <c r="K98" s="81"/>
      <c r="L98" s="81"/>
      <c r="M98" s="81"/>
      <c r="N98" s="81"/>
      <c r="O98" s="81"/>
      <c r="P98" s="82"/>
      <c r="Q98" s="82"/>
      <c r="R98" s="82"/>
      <c r="S98" s="82"/>
      <c r="T98" s="82"/>
      <c r="U98" s="82"/>
      <c r="V98" s="58"/>
      <c r="W98" s="58"/>
      <c r="X98" s="58"/>
      <c r="Y98" s="58"/>
      <c r="Z98" s="58"/>
      <c r="AA98" s="64"/>
    </row>
    <row r="99" spans="1:27" ht="19.5" customHeight="1" x14ac:dyDescent="0.25">
      <c r="A99" s="63" t="s">
        <v>156</v>
      </c>
      <c r="B99" s="81"/>
      <c r="C99" s="81"/>
      <c r="D99" s="81"/>
      <c r="E99" s="81"/>
      <c r="F99" s="81"/>
      <c r="G99" s="81"/>
      <c r="H99" s="81"/>
      <c r="I99" s="81"/>
      <c r="J99" s="81"/>
      <c r="K99" s="81"/>
      <c r="L99" s="81"/>
      <c r="M99" s="81"/>
      <c r="N99" s="81"/>
      <c r="O99" s="81"/>
      <c r="P99" s="296"/>
      <c r="Q99" s="297"/>
      <c r="R99" s="297"/>
      <c r="S99" s="297"/>
      <c r="T99" s="297"/>
      <c r="U99" s="298"/>
      <c r="V99" s="58"/>
      <c r="W99" s="58"/>
      <c r="X99" s="58"/>
      <c r="Y99" s="58"/>
      <c r="Z99" s="58"/>
      <c r="AA99" s="64"/>
    </row>
    <row r="100" spans="1:27" x14ac:dyDescent="0.25">
      <c r="A100" s="66" t="s">
        <v>161</v>
      </c>
      <c r="B100" s="81"/>
      <c r="C100" s="81"/>
      <c r="D100" s="81"/>
      <c r="E100" s="81"/>
      <c r="F100" s="81"/>
      <c r="G100" s="81"/>
      <c r="H100" s="81"/>
      <c r="I100" s="81"/>
      <c r="J100" s="81"/>
      <c r="K100" s="81"/>
      <c r="L100" s="81"/>
      <c r="M100" s="81"/>
      <c r="N100" s="81"/>
      <c r="O100" s="81"/>
      <c r="P100" s="81"/>
      <c r="Q100" s="58"/>
      <c r="R100" s="58"/>
      <c r="S100" s="58"/>
      <c r="T100" s="58"/>
      <c r="U100" s="58"/>
      <c r="V100" s="58"/>
      <c r="W100" s="58"/>
      <c r="X100" s="58"/>
      <c r="Y100" s="58"/>
      <c r="Z100" s="58"/>
      <c r="AA100" s="64"/>
    </row>
    <row r="101" spans="1:27" x14ac:dyDescent="0.25">
      <c r="A101" s="66" t="s">
        <v>159</v>
      </c>
      <c r="B101" s="81"/>
      <c r="C101" s="81"/>
      <c r="D101" s="81"/>
      <c r="E101" s="81"/>
      <c r="F101" s="81"/>
      <c r="G101" s="81"/>
      <c r="H101" s="81"/>
      <c r="I101" s="81"/>
      <c r="J101" s="81"/>
      <c r="K101" s="81"/>
      <c r="L101" s="81"/>
      <c r="M101" s="81"/>
      <c r="N101" s="81"/>
      <c r="O101" s="81"/>
      <c r="P101" s="81"/>
      <c r="Q101" s="58"/>
      <c r="R101" s="58"/>
      <c r="S101" s="58"/>
      <c r="T101" s="58"/>
      <c r="U101" s="58"/>
      <c r="V101" s="58"/>
      <c r="W101" s="58"/>
      <c r="X101" s="58"/>
      <c r="Y101" s="58"/>
      <c r="Z101" s="58"/>
      <c r="AA101" s="64"/>
    </row>
    <row r="102" spans="1:27" ht="19.5" customHeight="1" x14ac:dyDescent="0.25">
      <c r="A102" s="63" t="s">
        <v>158</v>
      </c>
      <c r="B102" s="81"/>
      <c r="C102" s="81"/>
      <c r="D102" s="81"/>
      <c r="E102" s="81"/>
      <c r="F102" s="81"/>
      <c r="G102" s="81"/>
      <c r="H102" s="81"/>
      <c r="I102" s="296"/>
      <c r="J102" s="297"/>
      <c r="K102" s="297"/>
      <c r="L102" s="297"/>
      <c r="M102" s="297"/>
      <c r="N102" s="298"/>
      <c r="O102" s="81"/>
      <c r="P102" s="81"/>
      <c r="Q102" s="58"/>
      <c r="R102" s="58"/>
      <c r="S102" s="58"/>
      <c r="T102" s="58"/>
      <c r="U102" s="58"/>
      <c r="V102" s="58"/>
      <c r="W102" s="58"/>
      <c r="X102" s="58"/>
      <c r="Y102" s="58"/>
      <c r="Z102" s="58"/>
      <c r="AA102" s="64"/>
    </row>
    <row r="103" spans="1:27" ht="19.5" customHeight="1" x14ac:dyDescent="0.25">
      <c r="A103" s="63" t="s">
        <v>157</v>
      </c>
      <c r="B103" s="81"/>
      <c r="C103" s="81"/>
      <c r="D103" s="81"/>
      <c r="E103" s="81"/>
      <c r="F103" s="81"/>
      <c r="G103" s="81"/>
      <c r="H103" s="81"/>
      <c r="I103" s="81"/>
      <c r="J103" s="81"/>
      <c r="K103" s="81"/>
      <c r="L103" s="81"/>
      <c r="M103" s="81"/>
      <c r="N103" s="81"/>
      <c r="O103" s="81"/>
      <c r="P103" s="296"/>
      <c r="Q103" s="297"/>
      <c r="R103" s="297"/>
      <c r="S103" s="297"/>
      <c r="T103" s="297"/>
      <c r="U103" s="298"/>
      <c r="V103" s="58"/>
      <c r="W103" s="58"/>
      <c r="X103" s="58"/>
      <c r="Y103" s="58"/>
      <c r="Z103" s="58"/>
      <c r="AA103" s="64"/>
    </row>
    <row r="104" spans="1:27" s="68" customFormat="1" ht="5.25" customHeight="1" x14ac:dyDescent="0.25">
      <c r="A104" s="63"/>
      <c r="B104" s="81"/>
      <c r="C104" s="81"/>
      <c r="D104" s="81"/>
      <c r="E104" s="81"/>
      <c r="F104" s="81"/>
      <c r="G104" s="81"/>
      <c r="H104" s="81"/>
      <c r="I104" s="81"/>
      <c r="J104" s="81"/>
      <c r="K104" s="81"/>
      <c r="L104" s="81"/>
      <c r="M104" s="81"/>
      <c r="N104" s="81"/>
      <c r="O104" s="81"/>
      <c r="P104" s="82"/>
      <c r="Q104" s="82"/>
      <c r="R104" s="82"/>
      <c r="S104" s="82"/>
      <c r="T104" s="82"/>
      <c r="U104" s="82"/>
      <c r="V104" s="58"/>
      <c r="W104" s="58"/>
      <c r="X104" s="58"/>
      <c r="Y104" s="58"/>
      <c r="Z104" s="58"/>
      <c r="AA104" s="64"/>
    </row>
    <row r="105" spans="1:27" ht="17.25" customHeight="1" x14ac:dyDescent="0.25">
      <c r="A105" s="63" t="s">
        <v>156</v>
      </c>
      <c r="B105" s="81"/>
      <c r="C105" s="81"/>
      <c r="D105" s="81"/>
      <c r="E105" s="81"/>
      <c r="F105" s="81"/>
      <c r="G105" s="81"/>
      <c r="H105" s="81"/>
      <c r="I105" s="81"/>
      <c r="J105" s="81"/>
      <c r="K105" s="81"/>
      <c r="L105" s="81"/>
      <c r="M105" s="81"/>
      <c r="N105" s="81"/>
      <c r="O105" s="81"/>
      <c r="P105" s="296"/>
      <c r="Q105" s="297"/>
      <c r="R105" s="297"/>
      <c r="S105" s="297"/>
      <c r="T105" s="297"/>
      <c r="U105" s="298"/>
      <c r="V105" s="58"/>
      <c r="W105" s="58"/>
      <c r="X105" s="58"/>
      <c r="Y105" s="58"/>
      <c r="Z105" s="58"/>
      <c r="AA105" s="64"/>
    </row>
    <row r="106" spans="1:27" x14ac:dyDescent="0.25">
      <c r="A106" s="66" t="s">
        <v>160</v>
      </c>
      <c r="B106" s="81"/>
      <c r="C106" s="81"/>
      <c r="D106" s="81"/>
      <c r="E106" s="81"/>
      <c r="F106" s="81"/>
      <c r="G106" s="81"/>
      <c r="H106" s="81"/>
      <c r="I106" s="81"/>
      <c r="J106" s="81"/>
      <c r="K106" s="81"/>
      <c r="L106" s="81"/>
      <c r="M106" s="81"/>
      <c r="N106" s="81"/>
      <c r="O106" s="81"/>
      <c r="P106" s="81"/>
      <c r="Q106" s="58"/>
      <c r="R106" s="58"/>
      <c r="S106" s="58"/>
      <c r="T106" s="58"/>
      <c r="U106" s="58"/>
      <c r="V106" s="58"/>
      <c r="W106" s="58"/>
      <c r="X106" s="58"/>
      <c r="Y106" s="58"/>
      <c r="Z106" s="58"/>
      <c r="AA106" s="64"/>
    </row>
    <row r="107" spans="1:27" x14ac:dyDescent="0.25">
      <c r="A107" s="66" t="s">
        <v>159</v>
      </c>
      <c r="B107" s="81"/>
      <c r="C107" s="81"/>
      <c r="D107" s="81"/>
      <c r="E107" s="81"/>
      <c r="F107" s="81"/>
      <c r="G107" s="81"/>
      <c r="H107" s="81"/>
      <c r="I107" s="81"/>
      <c r="J107" s="81"/>
      <c r="K107" s="81"/>
      <c r="L107" s="81"/>
      <c r="M107" s="81"/>
      <c r="N107" s="81"/>
      <c r="O107" s="81"/>
      <c r="P107" s="81"/>
      <c r="Q107" s="58"/>
      <c r="R107" s="58"/>
      <c r="S107" s="58"/>
      <c r="T107" s="58"/>
      <c r="U107" s="58"/>
      <c r="V107" s="58"/>
      <c r="W107" s="58"/>
      <c r="X107" s="58"/>
      <c r="Y107" s="58"/>
      <c r="Z107" s="58"/>
      <c r="AA107" s="64"/>
    </row>
    <row r="108" spans="1:27" ht="21" customHeight="1" x14ac:dyDescent="0.25">
      <c r="A108" s="63" t="s">
        <v>158</v>
      </c>
      <c r="B108" s="81"/>
      <c r="C108" s="81"/>
      <c r="D108" s="81"/>
      <c r="E108" s="81"/>
      <c r="F108" s="81"/>
      <c r="G108" s="81"/>
      <c r="H108" s="81"/>
      <c r="I108" s="296"/>
      <c r="J108" s="297"/>
      <c r="K108" s="297"/>
      <c r="L108" s="297"/>
      <c r="M108" s="297"/>
      <c r="N108" s="298"/>
      <c r="O108" s="81"/>
      <c r="P108" s="81"/>
      <c r="Q108" s="58"/>
      <c r="R108" s="58"/>
      <c r="S108" s="58"/>
      <c r="T108" s="58"/>
      <c r="U108" s="58"/>
      <c r="V108" s="58"/>
      <c r="W108" s="58"/>
      <c r="X108" s="58"/>
      <c r="Y108" s="58"/>
      <c r="Z108" s="58"/>
      <c r="AA108" s="64"/>
    </row>
    <row r="109" spans="1:27" ht="20.25" customHeight="1" x14ac:dyDescent="0.25">
      <c r="A109" s="63" t="s">
        <v>157</v>
      </c>
      <c r="B109" s="81"/>
      <c r="C109" s="81"/>
      <c r="D109" s="81"/>
      <c r="E109" s="81"/>
      <c r="F109" s="81"/>
      <c r="G109" s="81"/>
      <c r="H109" s="81"/>
      <c r="I109" s="81"/>
      <c r="J109" s="81"/>
      <c r="K109" s="81"/>
      <c r="L109" s="81"/>
      <c r="M109" s="81"/>
      <c r="N109" s="81"/>
      <c r="O109" s="81"/>
      <c r="P109" s="296"/>
      <c r="Q109" s="297"/>
      <c r="R109" s="297"/>
      <c r="S109" s="297"/>
      <c r="T109" s="297"/>
      <c r="U109" s="298"/>
      <c r="V109" s="58"/>
      <c r="W109" s="58"/>
      <c r="X109" s="58"/>
      <c r="Y109" s="58"/>
      <c r="Z109" s="58"/>
      <c r="AA109" s="64"/>
    </row>
    <row r="110" spans="1:27" s="68" customFormat="1" ht="4.5" customHeight="1" x14ac:dyDescent="0.25">
      <c r="A110" s="63"/>
      <c r="B110" s="81"/>
      <c r="C110" s="81"/>
      <c r="D110" s="81"/>
      <c r="E110" s="81"/>
      <c r="F110" s="81"/>
      <c r="G110" s="81"/>
      <c r="H110" s="81"/>
      <c r="I110" s="81"/>
      <c r="J110" s="81"/>
      <c r="K110" s="81"/>
      <c r="L110" s="81"/>
      <c r="M110" s="81"/>
      <c r="N110" s="81"/>
      <c r="O110" s="81"/>
      <c r="P110" s="82"/>
      <c r="Q110" s="82"/>
      <c r="R110" s="82"/>
      <c r="S110" s="82"/>
      <c r="T110" s="82"/>
      <c r="U110" s="82"/>
      <c r="V110" s="58"/>
      <c r="W110" s="58"/>
      <c r="X110" s="58"/>
      <c r="Y110" s="58"/>
      <c r="Z110" s="58"/>
      <c r="AA110" s="64"/>
    </row>
    <row r="111" spans="1:27" ht="17.25" customHeight="1" x14ac:dyDescent="0.25">
      <c r="A111" s="63" t="s">
        <v>156</v>
      </c>
      <c r="B111" s="81"/>
      <c r="C111" s="81"/>
      <c r="D111" s="81"/>
      <c r="E111" s="81"/>
      <c r="F111" s="81"/>
      <c r="G111" s="81"/>
      <c r="H111" s="81"/>
      <c r="I111" s="81"/>
      <c r="J111" s="81"/>
      <c r="K111" s="81"/>
      <c r="L111" s="81"/>
      <c r="M111" s="81"/>
      <c r="N111" s="81"/>
      <c r="O111" s="81"/>
      <c r="P111" s="296"/>
      <c r="Q111" s="297"/>
      <c r="R111" s="297"/>
      <c r="S111" s="297"/>
      <c r="T111" s="297"/>
      <c r="U111" s="298"/>
      <c r="V111" s="58"/>
      <c r="W111" s="58"/>
      <c r="X111" s="58"/>
      <c r="Y111" s="58"/>
      <c r="Z111" s="58"/>
      <c r="AA111" s="64"/>
    </row>
    <row r="112" spans="1:27" x14ac:dyDescent="0.25">
      <c r="A112" s="63"/>
      <c r="B112" s="81"/>
      <c r="C112" s="81"/>
      <c r="D112" s="81"/>
      <c r="E112" s="81"/>
      <c r="F112" s="81"/>
      <c r="G112" s="81"/>
      <c r="H112" s="81"/>
      <c r="I112" s="81"/>
      <c r="J112" s="81"/>
      <c r="K112" s="81"/>
      <c r="L112" s="81"/>
      <c r="M112" s="81"/>
      <c r="N112" s="81"/>
      <c r="O112" s="81"/>
      <c r="P112" s="81"/>
      <c r="Q112" s="58"/>
      <c r="R112" s="58"/>
      <c r="S112" s="58"/>
      <c r="T112" s="58"/>
      <c r="U112" s="58"/>
      <c r="V112" s="58"/>
      <c r="W112" s="58"/>
      <c r="X112" s="58"/>
      <c r="Y112" s="58"/>
      <c r="Z112" s="58"/>
      <c r="AA112" s="64"/>
    </row>
    <row r="113" spans="1:27" x14ac:dyDescent="0.25">
      <c r="A113" s="84" t="s">
        <v>164</v>
      </c>
      <c r="B113" s="69"/>
      <c r="C113" s="69"/>
      <c r="D113" s="69"/>
      <c r="E113" s="69"/>
      <c r="F113" s="69"/>
      <c r="G113" s="69"/>
      <c r="H113" s="69"/>
      <c r="I113" s="69"/>
      <c r="J113" s="69"/>
      <c r="K113" s="69"/>
      <c r="L113" s="69"/>
      <c r="M113" s="69"/>
      <c r="N113" s="69"/>
      <c r="O113" s="69"/>
      <c r="P113" s="69"/>
      <c r="Q113" s="58"/>
      <c r="R113" s="58"/>
      <c r="S113" s="58"/>
      <c r="T113" s="58"/>
      <c r="U113" s="58"/>
      <c r="V113" s="58"/>
      <c r="W113" s="58"/>
      <c r="X113" s="58"/>
      <c r="Y113" s="58"/>
      <c r="Z113" s="58"/>
      <c r="AA113" s="64"/>
    </row>
    <row r="114" spans="1:27" x14ac:dyDescent="0.25">
      <c r="A114" s="66" t="s">
        <v>163</v>
      </c>
      <c r="B114" s="81"/>
      <c r="C114" s="81"/>
      <c r="D114" s="81"/>
      <c r="E114" s="81"/>
      <c r="F114" s="81"/>
      <c r="G114" s="81"/>
      <c r="H114" s="81"/>
      <c r="I114" s="81"/>
      <c r="J114" s="81"/>
      <c r="K114" s="81"/>
      <c r="L114" s="81"/>
      <c r="M114" s="81"/>
      <c r="N114" s="81"/>
      <c r="O114" s="81"/>
      <c r="P114" s="81"/>
      <c r="Q114" s="58"/>
      <c r="R114" s="58"/>
      <c r="S114" s="58"/>
      <c r="T114" s="58"/>
      <c r="U114" s="58"/>
      <c r="V114" s="58"/>
      <c r="W114" s="58"/>
      <c r="X114" s="58"/>
      <c r="Y114" s="58"/>
      <c r="Z114" s="58"/>
      <c r="AA114" s="64"/>
    </row>
    <row r="115" spans="1:27" x14ac:dyDescent="0.25">
      <c r="A115" s="66" t="s">
        <v>159</v>
      </c>
      <c r="B115" s="81"/>
      <c r="C115" s="81"/>
      <c r="D115" s="81"/>
      <c r="E115" s="81"/>
      <c r="F115" s="81"/>
      <c r="G115" s="81"/>
      <c r="H115" s="81"/>
      <c r="I115" s="81"/>
      <c r="J115" s="81"/>
      <c r="K115" s="81"/>
      <c r="L115" s="81"/>
      <c r="M115" s="81"/>
      <c r="N115" s="81"/>
      <c r="O115" s="81"/>
      <c r="P115" s="81"/>
      <c r="Q115" s="58"/>
      <c r="R115" s="58"/>
      <c r="S115" s="58"/>
      <c r="T115" s="58"/>
      <c r="U115" s="58"/>
      <c r="V115" s="58"/>
      <c r="W115" s="58"/>
      <c r="X115" s="58"/>
      <c r="Y115" s="58"/>
      <c r="Z115" s="58"/>
      <c r="AA115" s="64"/>
    </row>
    <row r="116" spans="1:27" ht="18" customHeight="1" x14ac:dyDescent="0.25">
      <c r="A116" s="63" t="s">
        <v>158</v>
      </c>
      <c r="B116" s="81"/>
      <c r="C116" s="81"/>
      <c r="D116" s="81"/>
      <c r="E116" s="81"/>
      <c r="F116" s="81"/>
      <c r="G116" s="81"/>
      <c r="H116" s="81"/>
      <c r="I116" s="296"/>
      <c r="J116" s="297"/>
      <c r="K116" s="297"/>
      <c r="L116" s="297"/>
      <c r="M116" s="297"/>
      <c r="N116" s="298"/>
      <c r="O116" s="81"/>
      <c r="P116" s="81"/>
      <c r="Q116" s="58"/>
      <c r="R116" s="58"/>
      <c r="S116" s="58"/>
      <c r="T116" s="58"/>
      <c r="U116" s="58"/>
      <c r="V116" s="58"/>
      <c r="W116" s="58"/>
      <c r="X116" s="58"/>
      <c r="Y116" s="58"/>
      <c r="Z116" s="58"/>
      <c r="AA116" s="64"/>
    </row>
    <row r="117" spans="1:27" ht="18" customHeight="1" x14ac:dyDescent="0.25">
      <c r="A117" s="63" t="s">
        <v>157</v>
      </c>
      <c r="B117" s="81"/>
      <c r="C117" s="81"/>
      <c r="D117" s="81"/>
      <c r="E117" s="81"/>
      <c r="F117" s="81"/>
      <c r="G117" s="81"/>
      <c r="H117" s="81"/>
      <c r="I117" s="81"/>
      <c r="J117" s="81"/>
      <c r="K117" s="81"/>
      <c r="L117" s="81"/>
      <c r="M117" s="81"/>
      <c r="N117" s="81"/>
      <c r="O117" s="81"/>
      <c r="P117" s="296"/>
      <c r="Q117" s="297"/>
      <c r="R117" s="297"/>
      <c r="S117" s="297"/>
      <c r="T117" s="297"/>
      <c r="U117" s="298"/>
      <c r="V117" s="58"/>
      <c r="W117" s="58"/>
      <c r="X117" s="58"/>
      <c r="Y117" s="58"/>
      <c r="Z117" s="58"/>
      <c r="AA117" s="64"/>
    </row>
    <row r="118" spans="1:27" s="68" customFormat="1" ht="4.5" customHeight="1" x14ac:dyDescent="0.25">
      <c r="A118" s="63"/>
      <c r="B118" s="81"/>
      <c r="C118" s="81"/>
      <c r="D118" s="81"/>
      <c r="E118" s="81"/>
      <c r="F118" s="81"/>
      <c r="G118" s="81"/>
      <c r="H118" s="81"/>
      <c r="I118" s="81"/>
      <c r="J118" s="81"/>
      <c r="K118" s="81"/>
      <c r="L118" s="81"/>
      <c r="M118" s="81"/>
      <c r="N118" s="81"/>
      <c r="O118" s="81"/>
      <c r="P118" s="82"/>
      <c r="Q118" s="82"/>
      <c r="R118" s="82"/>
      <c r="S118" s="82"/>
      <c r="T118" s="82"/>
      <c r="U118" s="82"/>
      <c r="V118" s="58"/>
      <c r="W118" s="58"/>
      <c r="X118" s="58"/>
      <c r="Y118" s="58"/>
      <c r="Z118" s="58"/>
      <c r="AA118" s="64"/>
    </row>
    <row r="119" spans="1:27" ht="18" customHeight="1" x14ac:dyDescent="0.25">
      <c r="A119" s="63" t="s">
        <v>156</v>
      </c>
      <c r="B119" s="81"/>
      <c r="C119" s="81"/>
      <c r="D119" s="81"/>
      <c r="E119" s="81"/>
      <c r="F119" s="81"/>
      <c r="G119" s="81"/>
      <c r="H119" s="81"/>
      <c r="I119" s="81"/>
      <c r="J119" s="81"/>
      <c r="K119" s="81"/>
      <c r="L119" s="81"/>
      <c r="M119" s="81"/>
      <c r="N119" s="81"/>
      <c r="O119" s="81"/>
      <c r="P119" s="296"/>
      <c r="Q119" s="297"/>
      <c r="R119" s="297"/>
      <c r="S119" s="297"/>
      <c r="T119" s="297"/>
      <c r="U119" s="298"/>
      <c r="V119" s="58"/>
      <c r="W119" s="58"/>
      <c r="X119" s="58"/>
      <c r="Y119" s="58"/>
      <c r="Z119" s="58"/>
      <c r="AA119" s="64"/>
    </row>
    <row r="120" spans="1:27" x14ac:dyDescent="0.25">
      <c r="A120" s="66" t="s">
        <v>162</v>
      </c>
      <c r="B120" s="81"/>
      <c r="C120" s="81"/>
      <c r="D120" s="81"/>
      <c r="E120" s="81"/>
      <c r="F120" s="81"/>
      <c r="G120" s="81"/>
      <c r="H120" s="81"/>
      <c r="I120" s="81"/>
      <c r="J120" s="81"/>
      <c r="K120" s="81"/>
      <c r="L120" s="81"/>
      <c r="M120" s="81"/>
      <c r="N120" s="81"/>
      <c r="O120" s="81"/>
      <c r="P120" s="81"/>
      <c r="Q120" s="58"/>
      <c r="R120" s="58"/>
      <c r="S120" s="58"/>
      <c r="T120" s="58"/>
      <c r="U120" s="58"/>
      <c r="V120" s="58"/>
      <c r="W120" s="58"/>
      <c r="X120" s="58"/>
      <c r="Y120" s="58"/>
      <c r="Z120" s="58"/>
      <c r="AA120" s="64"/>
    </row>
    <row r="121" spans="1:27" ht="18" customHeight="1" x14ac:dyDescent="0.25">
      <c r="A121" s="63" t="s">
        <v>158</v>
      </c>
      <c r="B121" s="81"/>
      <c r="C121" s="81"/>
      <c r="D121" s="81"/>
      <c r="E121" s="81"/>
      <c r="F121" s="81"/>
      <c r="G121" s="81"/>
      <c r="H121" s="81"/>
      <c r="I121" s="296"/>
      <c r="J121" s="297"/>
      <c r="K121" s="297"/>
      <c r="L121" s="297"/>
      <c r="M121" s="297"/>
      <c r="N121" s="298"/>
      <c r="O121" s="81"/>
      <c r="P121" s="81"/>
      <c r="Q121" s="58"/>
      <c r="R121" s="58"/>
      <c r="S121" s="58"/>
      <c r="T121" s="58"/>
      <c r="U121" s="58"/>
      <c r="V121" s="58"/>
      <c r="W121" s="58"/>
      <c r="X121" s="58"/>
      <c r="Y121" s="58"/>
      <c r="Z121" s="58"/>
      <c r="AA121" s="64"/>
    </row>
    <row r="122" spans="1:27" ht="18" customHeight="1" x14ac:dyDescent="0.25">
      <c r="A122" s="63" t="s">
        <v>157</v>
      </c>
      <c r="B122" s="81"/>
      <c r="C122" s="81"/>
      <c r="D122" s="81"/>
      <c r="E122" s="81"/>
      <c r="F122" s="81"/>
      <c r="G122" s="81"/>
      <c r="H122" s="81"/>
      <c r="I122" s="81"/>
      <c r="J122" s="81"/>
      <c r="K122" s="81"/>
      <c r="L122" s="81"/>
      <c r="M122" s="81"/>
      <c r="N122" s="81"/>
      <c r="O122" s="81"/>
      <c r="P122" s="296"/>
      <c r="Q122" s="297"/>
      <c r="R122" s="297"/>
      <c r="S122" s="297"/>
      <c r="T122" s="297"/>
      <c r="U122" s="298"/>
      <c r="V122" s="58"/>
      <c r="W122" s="58"/>
      <c r="X122" s="58"/>
      <c r="Y122" s="58"/>
      <c r="Z122" s="58"/>
      <c r="AA122" s="64"/>
    </row>
    <row r="123" spans="1:27" s="68" customFormat="1" ht="4.5" customHeight="1" x14ac:dyDescent="0.25">
      <c r="A123" s="63"/>
      <c r="B123" s="81"/>
      <c r="C123" s="81"/>
      <c r="D123" s="81"/>
      <c r="E123" s="81"/>
      <c r="F123" s="81"/>
      <c r="G123" s="81"/>
      <c r="H123" s="81"/>
      <c r="I123" s="81"/>
      <c r="J123" s="81"/>
      <c r="K123" s="81"/>
      <c r="L123" s="81"/>
      <c r="M123" s="81"/>
      <c r="N123" s="81"/>
      <c r="O123" s="81"/>
      <c r="P123" s="82"/>
      <c r="Q123" s="82"/>
      <c r="R123" s="82"/>
      <c r="S123" s="82"/>
      <c r="T123" s="82"/>
      <c r="U123" s="82"/>
      <c r="V123" s="58"/>
      <c r="W123" s="58"/>
      <c r="X123" s="58"/>
      <c r="Y123" s="58"/>
      <c r="Z123" s="58"/>
      <c r="AA123" s="64"/>
    </row>
    <row r="124" spans="1:27" ht="18" customHeight="1" x14ac:dyDescent="0.25">
      <c r="A124" s="63" t="s">
        <v>156</v>
      </c>
      <c r="B124" s="81"/>
      <c r="C124" s="81"/>
      <c r="D124" s="81"/>
      <c r="E124" s="81"/>
      <c r="F124" s="81"/>
      <c r="G124" s="81"/>
      <c r="H124" s="81"/>
      <c r="I124" s="81"/>
      <c r="J124" s="81"/>
      <c r="K124" s="81"/>
      <c r="L124" s="81"/>
      <c r="M124" s="81"/>
      <c r="N124" s="81"/>
      <c r="O124" s="81"/>
      <c r="P124" s="296"/>
      <c r="Q124" s="297"/>
      <c r="R124" s="297"/>
      <c r="S124" s="297"/>
      <c r="T124" s="297"/>
      <c r="U124" s="298"/>
      <c r="V124" s="58"/>
      <c r="W124" s="58"/>
      <c r="X124" s="58"/>
      <c r="Y124" s="58"/>
      <c r="Z124" s="58"/>
      <c r="AA124" s="64"/>
    </row>
    <row r="125" spans="1:27" x14ac:dyDescent="0.25">
      <c r="A125" s="66" t="s">
        <v>161</v>
      </c>
      <c r="B125" s="81"/>
      <c r="C125" s="81"/>
      <c r="D125" s="81"/>
      <c r="E125" s="81"/>
      <c r="F125" s="81"/>
      <c r="G125" s="81"/>
      <c r="H125" s="81"/>
      <c r="I125" s="81"/>
      <c r="J125" s="81"/>
      <c r="K125" s="81"/>
      <c r="L125" s="81"/>
      <c r="M125" s="81"/>
      <c r="N125" s="81"/>
      <c r="O125" s="81"/>
      <c r="P125" s="81"/>
      <c r="Q125" s="58"/>
      <c r="R125" s="58"/>
      <c r="S125" s="58"/>
      <c r="T125" s="58"/>
      <c r="U125" s="58"/>
      <c r="V125" s="58"/>
      <c r="W125" s="58"/>
      <c r="X125" s="58"/>
      <c r="Y125" s="58"/>
      <c r="Z125" s="58"/>
      <c r="AA125" s="64"/>
    </row>
    <row r="126" spans="1:27" x14ac:dyDescent="0.25">
      <c r="A126" s="66" t="s">
        <v>159</v>
      </c>
      <c r="B126" s="81"/>
      <c r="C126" s="81"/>
      <c r="D126" s="81"/>
      <c r="E126" s="81"/>
      <c r="F126" s="81"/>
      <c r="G126" s="81"/>
      <c r="H126" s="81"/>
      <c r="I126" s="81"/>
      <c r="J126" s="81"/>
      <c r="K126" s="81"/>
      <c r="L126" s="81"/>
      <c r="M126" s="81"/>
      <c r="N126" s="81"/>
      <c r="O126" s="81"/>
      <c r="P126" s="81"/>
      <c r="Q126" s="58"/>
      <c r="R126" s="58"/>
      <c r="S126" s="58"/>
      <c r="T126" s="58"/>
      <c r="U126" s="58"/>
      <c r="V126" s="58"/>
      <c r="W126" s="58"/>
      <c r="X126" s="58"/>
      <c r="Y126" s="58"/>
      <c r="Z126" s="58"/>
      <c r="AA126" s="64"/>
    </row>
    <row r="127" spans="1:27" ht="18" customHeight="1" x14ac:dyDescent="0.25">
      <c r="A127" s="63" t="s">
        <v>158</v>
      </c>
      <c r="B127" s="81"/>
      <c r="C127" s="81"/>
      <c r="D127" s="81"/>
      <c r="E127" s="81"/>
      <c r="F127" s="81"/>
      <c r="G127" s="81"/>
      <c r="H127" s="81"/>
      <c r="I127" s="296"/>
      <c r="J127" s="297"/>
      <c r="K127" s="297"/>
      <c r="L127" s="297"/>
      <c r="M127" s="297"/>
      <c r="N127" s="298"/>
      <c r="O127" s="81"/>
      <c r="P127" s="81"/>
      <c r="Q127" s="58"/>
      <c r="R127" s="58"/>
      <c r="S127" s="58"/>
      <c r="T127" s="58"/>
      <c r="U127" s="58"/>
      <c r="V127" s="58"/>
      <c r="W127" s="58"/>
      <c r="X127" s="58"/>
      <c r="Y127" s="58"/>
      <c r="Z127" s="58"/>
      <c r="AA127" s="64"/>
    </row>
    <row r="128" spans="1:27" ht="18" customHeight="1" x14ac:dyDescent="0.25">
      <c r="A128" s="63" t="s">
        <v>157</v>
      </c>
      <c r="B128" s="81"/>
      <c r="C128" s="81"/>
      <c r="D128" s="81"/>
      <c r="E128" s="81"/>
      <c r="F128" s="81"/>
      <c r="G128" s="81"/>
      <c r="H128" s="81"/>
      <c r="I128" s="81"/>
      <c r="J128" s="81"/>
      <c r="K128" s="81"/>
      <c r="L128" s="81"/>
      <c r="M128" s="81"/>
      <c r="N128" s="81"/>
      <c r="O128" s="81"/>
      <c r="P128" s="296"/>
      <c r="Q128" s="297"/>
      <c r="R128" s="297"/>
      <c r="S128" s="297"/>
      <c r="T128" s="297"/>
      <c r="U128" s="298"/>
      <c r="V128" s="58"/>
      <c r="W128" s="58"/>
      <c r="X128" s="58"/>
      <c r="Y128" s="58"/>
      <c r="Z128" s="58"/>
      <c r="AA128" s="64"/>
    </row>
    <row r="129" spans="1:27" s="68" customFormat="1" ht="4.5" customHeight="1" x14ac:dyDescent="0.25">
      <c r="A129" s="63"/>
      <c r="B129" s="81"/>
      <c r="C129" s="81"/>
      <c r="D129" s="81"/>
      <c r="E129" s="81"/>
      <c r="F129" s="81"/>
      <c r="G129" s="81"/>
      <c r="H129" s="81"/>
      <c r="I129" s="81"/>
      <c r="J129" s="81"/>
      <c r="K129" s="81"/>
      <c r="L129" s="81"/>
      <c r="M129" s="81"/>
      <c r="N129" s="81"/>
      <c r="O129" s="81"/>
      <c r="P129" s="82"/>
      <c r="Q129" s="82"/>
      <c r="R129" s="82"/>
      <c r="S129" s="82"/>
      <c r="T129" s="82"/>
      <c r="U129" s="82"/>
      <c r="V129" s="58"/>
      <c r="W129" s="58"/>
      <c r="X129" s="58"/>
      <c r="Y129" s="58"/>
      <c r="Z129" s="58"/>
      <c r="AA129" s="64"/>
    </row>
    <row r="130" spans="1:27" ht="18" customHeight="1" x14ac:dyDescent="0.25">
      <c r="A130" s="63" t="s">
        <v>156</v>
      </c>
      <c r="B130" s="81"/>
      <c r="C130" s="81"/>
      <c r="D130" s="81"/>
      <c r="E130" s="81"/>
      <c r="F130" s="81"/>
      <c r="G130" s="81"/>
      <c r="H130" s="81"/>
      <c r="I130" s="81"/>
      <c r="J130" s="81"/>
      <c r="K130" s="81"/>
      <c r="L130" s="81"/>
      <c r="M130" s="81"/>
      <c r="N130" s="81"/>
      <c r="O130" s="81"/>
      <c r="P130" s="296"/>
      <c r="Q130" s="297"/>
      <c r="R130" s="297"/>
      <c r="S130" s="297"/>
      <c r="T130" s="297"/>
      <c r="U130" s="298"/>
      <c r="V130" s="58"/>
      <c r="W130" s="58"/>
      <c r="X130" s="58"/>
      <c r="Y130" s="58"/>
      <c r="Z130" s="58"/>
      <c r="AA130" s="64"/>
    </row>
    <row r="131" spans="1:27" x14ac:dyDescent="0.25">
      <c r="A131" s="66" t="s">
        <v>160</v>
      </c>
      <c r="B131" s="81"/>
      <c r="C131" s="81"/>
      <c r="D131" s="81"/>
      <c r="E131" s="81"/>
      <c r="F131" s="81"/>
      <c r="G131" s="81"/>
      <c r="H131" s="81"/>
      <c r="I131" s="81"/>
      <c r="J131" s="81"/>
      <c r="K131" s="81"/>
      <c r="L131" s="81"/>
      <c r="M131" s="81"/>
      <c r="N131" s="81"/>
      <c r="O131" s="81"/>
      <c r="P131" s="81"/>
      <c r="Q131" s="58"/>
      <c r="R131" s="58"/>
      <c r="S131" s="58"/>
      <c r="T131" s="58"/>
      <c r="U131" s="58"/>
      <c r="V131" s="58"/>
      <c r="W131" s="58"/>
      <c r="X131" s="58"/>
      <c r="Y131" s="58"/>
      <c r="Z131" s="58"/>
      <c r="AA131" s="64"/>
    </row>
    <row r="132" spans="1:27" x14ac:dyDescent="0.25">
      <c r="A132" s="66" t="s">
        <v>159</v>
      </c>
      <c r="B132" s="81"/>
      <c r="C132" s="81"/>
      <c r="D132" s="81"/>
      <c r="E132" s="81"/>
      <c r="F132" s="81"/>
      <c r="G132" s="81"/>
      <c r="H132" s="81"/>
      <c r="I132" s="81"/>
      <c r="J132" s="81"/>
      <c r="K132" s="81"/>
      <c r="L132" s="81"/>
      <c r="M132" s="81"/>
      <c r="N132" s="81"/>
      <c r="O132" s="81"/>
      <c r="P132" s="81"/>
      <c r="Q132" s="58"/>
      <c r="R132" s="58"/>
      <c r="S132" s="58"/>
      <c r="T132" s="58"/>
      <c r="U132" s="58"/>
      <c r="V132" s="58"/>
      <c r="W132" s="58"/>
      <c r="X132" s="58"/>
      <c r="Y132" s="58"/>
      <c r="Z132" s="58"/>
      <c r="AA132" s="64"/>
    </row>
    <row r="133" spans="1:27" ht="18" customHeight="1" x14ac:dyDescent="0.25">
      <c r="A133" s="63" t="s">
        <v>158</v>
      </c>
      <c r="B133" s="81"/>
      <c r="C133" s="81"/>
      <c r="D133" s="81"/>
      <c r="E133" s="81"/>
      <c r="F133" s="81"/>
      <c r="G133" s="81"/>
      <c r="H133" s="81"/>
      <c r="I133" s="296"/>
      <c r="J133" s="297"/>
      <c r="K133" s="297"/>
      <c r="L133" s="297"/>
      <c r="M133" s="297"/>
      <c r="N133" s="298"/>
      <c r="O133" s="81"/>
      <c r="P133" s="83"/>
      <c r="Q133" s="58"/>
      <c r="R133" s="58"/>
      <c r="S133" s="58"/>
      <c r="T133" s="58"/>
      <c r="U133" s="58"/>
      <c r="V133" s="58"/>
      <c r="W133" s="58"/>
      <c r="X133" s="58"/>
      <c r="Y133" s="58"/>
      <c r="Z133" s="58"/>
      <c r="AA133" s="64"/>
    </row>
    <row r="134" spans="1:27" ht="18" customHeight="1" x14ac:dyDescent="0.25">
      <c r="A134" s="63" t="s">
        <v>157</v>
      </c>
      <c r="B134" s="81"/>
      <c r="C134" s="81"/>
      <c r="D134" s="81"/>
      <c r="E134" s="81"/>
      <c r="F134" s="81"/>
      <c r="G134" s="81"/>
      <c r="H134" s="81"/>
      <c r="I134" s="81"/>
      <c r="J134" s="81"/>
      <c r="K134" s="81"/>
      <c r="L134" s="81"/>
      <c r="M134" s="81"/>
      <c r="N134" s="81"/>
      <c r="O134" s="81"/>
      <c r="P134" s="296"/>
      <c r="Q134" s="297"/>
      <c r="R134" s="297"/>
      <c r="S134" s="297"/>
      <c r="T134" s="297"/>
      <c r="U134" s="298"/>
      <c r="V134" s="58"/>
      <c r="W134" s="58"/>
      <c r="X134" s="58"/>
      <c r="Y134" s="58"/>
      <c r="Z134" s="58"/>
      <c r="AA134" s="64"/>
    </row>
    <row r="135" spans="1:27" s="68" customFormat="1" ht="4.5" customHeight="1" x14ac:dyDescent="0.25">
      <c r="A135" s="63"/>
      <c r="B135" s="81"/>
      <c r="C135" s="81"/>
      <c r="D135" s="81"/>
      <c r="E135" s="81"/>
      <c r="F135" s="81"/>
      <c r="G135" s="81"/>
      <c r="H135" s="81"/>
      <c r="I135" s="81"/>
      <c r="J135" s="81"/>
      <c r="K135" s="81"/>
      <c r="L135" s="81"/>
      <c r="M135" s="81"/>
      <c r="N135" s="81"/>
      <c r="O135" s="81"/>
      <c r="P135" s="82"/>
      <c r="Q135" s="82"/>
      <c r="R135" s="82"/>
      <c r="S135" s="82"/>
      <c r="T135" s="82"/>
      <c r="U135" s="82"/>
      <c r="V135" s="58"/>
      <c r="W135" s="58"/>
      <c r="X135" s="58"/>
      <c r="Y135" s="58"/>
      <c r="Z135" s="58"/>
      <c r="AA135" s="64"/>
    </row>
    <row r="136" spans="1:27" ht="18" customHeight="1" x14ac:dyDescent="0.25">
      <c r="A136" s="63" t="s">
        <v>156</v>
      </c>
      <c r="B136" s="81"/>
      <c r="C136" s="81"/>
      <c r="D136" s="81"/>
      <c r="E136" s="81"/>
      <c r="F136" s="81"/>
      <c r="G136" s="81"/>
      <c r="H136" s="81"/>
      <c r="I136" s="81"/>
      <c r="J136" s="81"/>
      <c r="K136" s="81"/>
      <c r="L136" s="81"/>
      <c r="M136" s="81"/>
      <c r="N136" s="81"/>
      <c r="O136" s="81"/>
      <c r="P136" s="296"/>
      <c r="Q136" s="297"/>
      <c r="R136" s="297"/>
      <c r="S136" s="297"/>
      <c r="T136" s="297"/>
      <c r="U136" s="298"/>
      <c r="V136" s="58"/>
      <c r="W136" s="58"/>
      <c r="X136" s="58"/>
      <c r="Y136" s="58"/>
      <c r="Z136" s="58"/>
      <c r="AA136" s="64"/>
    </row>
    <row r="137" spans="1:27" ht="7.5" customHeight="1" x14ac:dyDescent="0.25">
      <c r="A137" s="63"/>
      <c r="B137" s="81"/>
      <c r="C137" s="81"/>
      <c r="D137" s="81"/>
      <c r="E137" s="81"/>
      <c r="F137" s="81"/>
      <c r="G137" s="81"/>
      <c r="H137" s="81"/>
      <c r="I137" s="81"/>
      <c r="J137" s="81"/>
      <c r="K137" s="81"/>
      <c r="L137" s="81"/>
      <c r="M137" s="81"/>
      <c r="N137" s="81"/>
      <c r="O137" s="81"/>
      <c r="P137" s="81"/>
      <c r="Q137" s="58"/>
      <c r="R137" s="58"/>
      <c r="S137" s="58"/>
      <c r="T137" s="58"/>
      <c r="U137" s="58"/>
      <c r="V137" s="58"/>
      <c r="W137" s="58"/>
      <c r="X137" s="58"/>
      <c r="Y137" s="58"/>
      <c r="Z137" s="58"/>
      <c r="AA137" s="64"/>
    </row>
    <row r="138" spans="1:27" x14ac:dyDescent="0.25">
      <c r="A138" s="66" t="s">
        <v>155</v>
      </c>
      <c r="B138" s="80"/>
      <c r="C138" s="80"/>
      <c r="D138" s="80"/>
      <c r="E138" s="80"/>
      <c r="F138" s="80"/>
      <c r="G138" s="80"/>
      <c r="H138" s="80"/>
      <c r="I138" s="80"/>
      <c r="J138" s="80"/>
      <c r="K138" s="80"/>
      <c r="L138" s="80"/>
      <c r="M138" s="80"/>
      <c r="N138" s="80"/>
      <c r="O138" s="80"/>
      <c r="P138" s="80"/>
      <c r="Q138" s="79"/>
      <c r="R138" s="79"/>
      <c r="S138" s="79"/>
      <c r="T138" s="79"/>
      <c r="U138" s="79"/>
      <c r="V138" s="79"/>
      <c r="W138" s="79"/>
      <c r="X138" s="58"/>
      <c r="Y138" s="58"/>
      <c r="Z138" s="58"/>
      <c r="AA138" s="64"/>
    </row>
    <row r="139" spans="1:27" ht="7.5" customHeight="1" x14ac:dyDescent="0.25">
      <c r="A139" s="77"/>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5"/>
    </row>
    <row r="140" spans="1:27" x14ac:dyDescent="0.25">
      <c r="V140" s="58"/>
      <c r="W140" s="58"/>
      <c r="X140" s="58"/>
      <c r="Y140" s="58"/>
      <c r="Z140" s="58"/>
      <c r="AA140" s="58"/>
    </row>
    <row r="141" spans="1:27" x14ac:dyDescent="0.25">
      <c r="A141" s="74" t="s">
        <v>154</v>
      </c>
      <c r="B141" s="73"/>
      <c r="C141" s="73"/>
      <c r="D141" s="73"/>
      <c r="E141" s="73"/>
      <c r="F141" s="73"/>
      <c r="G141" s="73"/>
      <c r="H141" s="73"/>
      <c r="I141" s="73"/>
      <c r="J141" s="73"/>
      <c r="K141" s="73"/>
      <c r="L141" s="73"/>
      <c r="M141" s="73"/>
      <c r="N141" s="73"/>
      <c r="O141" s="73"/>
      <c r="P141" s="73"/>
      <c r="Q141" s="72"/>
      <c r="R141" s="72"/>
      <c r="S141" s="72"/>
      <c r="T141" s="72"/>
      <c r="U141" s="72"/>
      <c r="V141" s="72"/>
      <c r="W141" s="72"/>
      <c r="X141" s="72"/>
      <c r="Y141" s="72"/>
      <c r="Z141" s="72"/>
      <c r="AA141" s="71"/>
    </row>
    <row r="142" spans="1:27" ht="17.25" customHeight="1" x14ac:dyDescent="0.25">
      <c r="A142" s="63"/>
      <c r="B142" s="58"/>
      <c r="C142" s="58"/>
      <c r="D142" s="58"/>
      <c r="E142" s="58"/>
      <c r="F142" s="58"/>
      <c r="G142" s="58"/>
      <c r="H142" s="58"/>
      <c r="I142" s="58"/>
      <c r="J142" s="58"/>
      <c r="K142" s="58"/>
      <c r="L142" s="58"/>
      <c r="M142" s="58"/>
      <c r="N142" s="58"/>
      <c r="O142" s="58"/>
      <c r="P142" s="293" t="s">
        <v>153</v>
      </c>
      <c r="Q142" s="294"/>
      <c r="R142" s="294"/>
      <c r="S142" s="294"/>
      <c r="T142" s="294"/>
      <c r="U142" s="295"/>
      <c r="V142" s="58"/>
      <c r="W142" s="58"/>
      <c r="X142" s="58"/>
      <c r="Y142" s="58"/>
      <c r="Z142" s="58"/>
      <c r="AA142" s="64"/>
    </row>
    <row r="143" spans="1:27" ht="5.25" customHeight="1" x14ac:dyDescent="0.25">
      <c r="A143" s="63"/>
      <c r="B143" s="58"/>
      <c r="C143" s="58"/>
      <c r="D143" s="58"/>
      <c r="E143" s="58"/>
      <c r="F143" s="58"/>
      <c r="G143" s="58"/>
      <c r="H143" s="58"/>
      <c r="I143" s="58"/>
      <c r="J143" s="58"/>
      <c r="K143" s="58"/>
      <c r="L143" s="58"/>
      <c r="M143" s="58"/>
      <c r="N143" s="58"/>
      <c r="O143" s="58"/>
      <c r="P143" s="78"/>
      <c r="Q143" s="78"/>
      <c r="R143" s="78"/>
      <c r="S143" s="78"/>
      <c r="T143" s="78"/>
      <c r="U143" s="78"/>
      <c r="V143" s="58"/>
      <c r="W143" s="58"/>
      <c r="X143" s="58"/>
      <c r="Y143" s="58"/>
      <c r="Z143" s="58"/>
      <c r="AA143" s="64"/>
    </row>
    <row r="144" spans="1:27" ht="18.75" customHeight="1" x14ac:dyDescent="0.25">
      <c r="A144" s="63" t="s">
        <v>152</v>
      </c>
      <c r="B144" s="58"/>
      <c r="C144" s="58"/>
      <c r="D144" s="58"/>
      <c r="E144" s="58"/>
      <c r="F144" s="58"/>
      <c r="G144" s="58"/>
      <c r="H144" s="58"/>
      <c r="I144" s="58"/>
      <c r="J144" s="58"/>
      <c r="K144" s="58"/>
      <c r="L144" s="58"/>
      <c r="M144" s="58"/>
      <c r="N144" s="58"/>
      <c r="O144" s="58"/>
      <c r="P144" s="296"/>
      <c r="Q144" s="297"/>
      <c r="R144" s="297"/>
      <c r="S144" s="297"/>
      <c r="T144" s="297"/>
      <c r="U144" s="298"/>
      <c r="V144" s="58"/>
      <c r="W144" s="58"/>
      <c r="X144" s="58"/>
      <c r="Y144" s="58"/>
      <c r="Z144" s="58"/>
      <c r="AA144" s="64"/>
    </row>
    <row r="145" spans="1:27" s="68" customFormat="1" ht="3.75" customHeight="1" x14ac:dyDescent="0.25">
      <c r="A145" s="63"/>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64"/>
    </row>
    <row r="146" spans="1:27" ht="18" customHeight="1" x14ac:dyDescent="0.25">
      <c r="A146" s="63" t="s">
        <v>151</v>
      </c>
      <c r="B146" s="58"/>
      <c r="C146" s="58"/>
      <c r="D146" s="58"/>
      <c r="E146" s="58"/>
      <c r="F146" s="58"/>
      <c r="G146" s="58"/>
      <c r="H146" s="58"/>
      <c r="I146" s="58"/>
      <c r="J146" s="58"/>
      <c r="K146" s="58"/>
      <c r="L146" s="58"/>
      <c r="M146" s="58"/>
      <c r="N146" s="58"/>
      <c r="O146" s="58"/>
      <c r="P146" s="296"/>
      <c r="Q146" s="297"/>
      <c r="R146" s="297"/>
      <c r="S146" s="297"/>
      <c r="T146" s="297"/>
      <c r="U146" s="298"/>
      <c r="V146" s="58"/>
      <c r="W146" s="58"/>
      <c r="X146" s="58"/>
      <c r="Y146" s="58"/>
      <c r="Z146" s="58"/>
      <c r="AA146" s="64"/>
    </row>
    <row r="147" spans="1:27" ht="7.5" customHeight="1" x14ac:dyDescent="0.25">
      <c r="A147" s="77"/>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5"/>
    </row>
    <row r="149" spans="1:27" x14ac:dyDescent="0.25">
      <c r="A149" s="74" t="s">
        <v>150</v>
      </c>
      <c r="B149" s="73"/>
      <c r="C149" s="73"/>
      <c r="D149" s="73"/>
      <c r="E149" s="73"/>
      <c r="F149" s="73"/>
      <c r="G149" s="73"/>
      <c r="H149" s="73"/>
      <c r="I149" s="73"/>
      <c r="J149" s="73"/>
      <c r="K149" s="73"/>
      <c r="L149" s="73"/>
      <c r="M149" s="73"/>
      <c r="N149" s="73"/>
      <c r="O149" s="73"/>
      <c r="P149" s="73"/>
      <c r="Q149" s="72"/>
      <c r="R149" s="72"/>
      <c r="S149" s="72"/>
      <c r="T149" s="72"/>
      <c r="U149" s="72"/>
      <c r="V149" s="72"/>
      <c r="W149" s="72"/>
      <c r="X149" s="72"/>
      <c r="Y149" s="72"/>
      <c r="Z149" s="72"/>
      <c r="AA149" s="71"/>
    </row>
    <row r="150" spans="1:27" ht="15.75" customHeight="1" x14ac:dyDescent="0.25">
      <c r="A150" s="70"/>
      <c r="B150" s="69"/>
      <c r="C150" s="69"/>
      <c r="D150" s="69"/>
      <c r="E150" s="69"/>
      <c r="F150" s="69"/>
      <c r="G150" s="69"/>
      <c r="H150" s="69"/>
      <c r="I150" s="69"/>
      <c r="J150" s="69"/>
      <c r="K150" s="69"/>
      <c r="L150" s="69"/>
      <c r="M150" s="69"/>
      <c r="N150" s="69"/>
      <c r="O150" s="69"/>
      <c r="P150" s="293" t="s">
        <v>149</v>
      </c>
      <c r="Q150" s="294"/>
      <c r="R150" s="294"/>
      <c r="S150" s="294"/>
      <c r="T150" s="294"/>
      <c r="U150" s="295"/>
      <c r="V150" s="67"/>
      <c r="W150" s="67"/>
      <c r="X150" s="67"/>
      <c r="Y150" s="67"/>
      <c r="Z150" s="67"/>
      <c r="AA150" s="64"/>
    </row>
    <row r="151" spans="1:27" x14ac:dyDescent="0.25">
      <c r="A151" s="66" t="s">
        <v>148</v>
      </c>
      <c r="B151" s="58"/>
      <c r="C151" s="58"/>
      <c r="D151" s="58"/>
      <c r="E151" s="58"/>
      <c r="F151" s="58"/>
      <c r="G151" s="58"/>
      <c r="H151" s="58"/>
      <c r="I151" s="58"/>
      <c r="J151" s="354" t="s">
        <v>147</v>
      </c>
      <c r="K151" s="355"/>
      <c r="L151" s="355"/>
      <c r="M151" s="355"/>
      <c r="N151" s="355"/>
      <c r="O151" s="356"/>
      <c r="P151" s="58"/>
      <c r="Q151" s="68"/>
      <c r="R151" s="67"/>
      <c r="S151" s="67"/>
      <c r="T151" s="67"/>
      <c r="U151" s="67"/>
      <c r="V151" s="65" t="str">
        <f>IF(OR(AND(R156&lt;&gt;0,J151="Seleccionar moneda"),AND(R159&lt;&gt;0,J151="Seleccionar moneda"),AND(R165&lt;&gt;0,J151="Seleccionar moneda"),AND(R170&lt;&gt;0,J151="Seleccionar moneda")),"Por favor seleccionar moneda","")</f>
        <v/>
      </c>
      <c r="W151" s="58"/>
      <c r="X151" s="58"/>
      <c r="Y151" s="58"/>
      <c r="Z151" s="58"/>
      <c r="AA151" s="64"/>
    </row>
    <row r="152" spans="1:27" ht="15.75" customHeight="1" x14ac:dyDescent="0.25">
      <c r="A152" s="63" t="s">
        <v>146</v>
      </c>
      <c r="B152" s="58"/>
      <c r="C152" s="58"/>
      <c r="D152" s="58"/>
      <c r="E152" s="58"/>
      <c r="F152" s="58"/>
      <c r="G152" s="58"/>
      <c r="H152" s="58"/>
      <c r="I152" s="58"/>
      <c r="J152" s="58"/>
      <c r="K152" s="58"/>
      <c r="L152" s="58"/>
      <c r="M152" s="58"/>
      <c r="N152" s="58"/>
      <c r="O152" s="58"/>
      <c r="P152" s="357"/>
      <c r="Q152" s="358"/>
      <c r="R152" s="358"/>
      <c r="S152" s="358"/>
      <c r="T152" s="358"/>
      <c r="U152" s="359"/>
      <c r="V152" s="58"/>
      <c r="W152" s="65"/>
      <c r="X152" s="65"/>
      <c r="Y152" s="65"/>
      <c r="Z152" s="65"/>
      <c r="AA152" s="64"/>
    </row>
    <row r="153" spans="1:27" x14ac:dyDescent="0.25">
      <c r="A153" s="63" t="s">
        <v>145</v>
      </c>
      <c r="B153" s="58"/>
      <c r="C153" s="58"/>
      <c r="D153" s="58"/>
      <c r="E153" s="58"/>
      <c r="F153" s="58"/>
      <c r="G153" s="58"/>
      <c r="H153" s="58"/>
      <c r="I153" s="58"/>
      <c r="J153" s="58"/>
      <c r="K153" s="58"/>
      <c r="L153" s="58"/>
      <c r="M153" s="58"/>
      <c r="N153" s="58"/>
      <c r="O153" s="58"/>
      <c r="P153" s="357"/>
      <c r="Q153" s="358"/>
      <c r="R153" s="358"/>
      <c r="S153" s="358"/>
      <c r="T153" s="358"/>
      <c r="U153" s="359"/>
      <c r="V153" s="58"/>
      <c r="W153" s="65"/>
      <c r="X153" s="65"/>
      <c r="Y153" s="65"/>
      <c r="Z153" s="65"/>
      <c r="AA153" s="64"/>
    </row>
    <row r="154" spans="1:27" x14ac:dyDescent="0.25">
      <c r="A154" s="63" t="s">
        <v>144</v>
      </c>
      <c r="B154" s="58"/>
      <c r="C154" s="58"/>
      <c r="D154" s="58"/>
      <c r="E154" s="58"/>
      <c r="F154" s="58"/>
      <c r="G154" s="58"/>
      <c r="H154" s="58"/>
      <c r="I154" s="58"/>
      <c r="J154" s="58"/>
      <c r="K154" s="58"/>
      <c r="L154" s="58"/>
      <c r="M154" s="58"/>
      <c r="N154" s="58"/>
      <c r="O154" s="58"/>
      <c r="P154" s="357"/>
      <c r="Q154" s="358"/>
      <c r="R154" s="358"/>
      <c r="S154" s="358"/>
      <c r="T154" s="358"/>
      <c r="U154" s="359"/>
      <c r="V154" s="58"/>
      <c r="W154" s="65"/>
      <c r="X154" s="65"/>
      <c r="Y154" s="65"/>
      <c r="Z154" s="65"/>
      <c r="AA154" s="64"/>
    </row>
    <row r="155" spans="1:27" x14ac:dyDescent="0.25">
      <c r="A155" s="63" t="s">
        <v>143</v>
      </c>
      <c r="B155" s="58"/>
      <c r="C155" s="58"/>
      <c r="D155" s="58"/>
      <c r="E155" s="58"/>
      <c r="F155" s="58"/>
      <c r="G155" s="58"/>
      <c r="H155" s="58"/>
      <c r="I155" s="58"/>
      <c r="J155" s="58"/>
      <c r="K155" s="58"/>
      <c r="L155" s="58"/>
      <c r="M155" s="58"/>
      <c r="N155" s="58"/>
      <c r="O155" s="58"/>
      <c r="P155" s="360"/>
      <c r="Q155" s="361"/>
      <c r="R155" s="361"/>
      <c r="S155" s="361"/>
      <c r="T155" s="361"/>
      <c r="U155" s="362"/>
      <c r="V155" s="58"/>
      <c r="W155" s="65"/>
      <c r="X155" s="65"/>
      <c r="Y155" s="65"/>
      <c r="Z155" s="65"/>
      <c r="AA155" s="64"/>
    </row>
    <row r="156" spans="1:27" x14ac:dyDescent="0.25">
      <c r="A156" s="66" t="s">
        <v>142</v>
      </c>
      <c r="B156" s="58"/>
      <c r="C156" s="58"/>
      <c r="D156" s="58"/>
      <c r="E156" s="58"/>
      <c r="F156" s="58"/>
      <c r="G156" s="58"/>
      <c r="H156" s="58"/>
      <c r="I156" s="58"/>
      <c r="J156" s="58"/>
      <c r="K156" s="58"/>
      <c r="L156" s="58"/>
      <c r="M156" s="58"/>
      <c r="N156" s="58"/>
      <c r="O156" s="58"/>
      <c r="P156" s="363">
        <f>SUM(P152:U155)</f>
        <v>0</v>
      </c>
      <c r="Q156" s="364"/>
      <c r="R156" s="364"/>
      <c r="S156" s="364"/>
      <c r="T156" s="364"/>
      <c r="U156" s="365"/>
      <c r="V156" s="58"/>
      <c r="W156" s="65"/>
      <c r="X156" s="65"/>
      <c r="Y156" s="65"/>
      <c r="Z156" s="65"/>
      <c r="AA156" s="64"/>
    </row>
    <row r="157" spans="1:27" x14ac:dyDescent="0.25">
      <c r="A157" s="63" t="s">
        <v>141</v>
      </c>
      <c r="B157" s="58"/>
      <c r="C157" s="58"/>
      <c r="D157" s="58"/>
      <c r="E157" s="58"/>
      <c r="F157" s="58"/>
      <c r="G157" s="58"/>
      <c r="H157" s="58"/>
      <c r="I157" s="58"/>
      <c r="J157" s="58"/>
      <c r="K157" s="58"/>
      <c r="L157" s="58"/>
      <c r="M157" s="58"/>
      <c r="N157" s="58"/>
      <c r="O157" s="58"/>
      <c r="P157" s="366"/>
      <c r="Q157" s="367"/>
      <c r="R157" s="367"/>
      <c r="S157" s="367"/>
      <c r="T157" s="367"/>
      <c r="U157" s="368"/>
      <c r="V157" s="58"/>
      <c r="W157" s="65"/>
      <c r="X157" s="65"/>
      <c r="Y157" s="65"/>
      <c r="Z157" s="65"/>
      <c r="AA157" s="64"/>
    </row>
    <row r="158" spans="1:27" x14ac:dyDescent="0.25">
      <c r="A158" s="63" t="s">
        <v>140</v>
      </c>
      <c r="B158" s="58"/>
      <c r="C158" s="58"/>
      <c r="D158" s="58"/>
      <c r="E158" s="58"/>
      <c r="F158" s="58"/>
      <c r="G158" s="58"/>
      <c r="H158" s="58"/>
      <c r="I158" s="58"/>
      <c r="J158" s="58"/>
      <c r="K158" s="58"/>
      <c r="L158" s="58"/>
      <c r="M158" s="58"/>
      <c r="N158" s="58"/>
      <c r="O158" s="58"/>
      <c r="P158" s="360"/>
      <c r="Q158" s="361"/>
      <c r="R158" s="361"/>
      <c r="S158" s="361"/>
      <c r="T158" s="361"/>
      <c r="U158" s="362"/>
      <c r="V158" s="58"/>
      <c r="W158" s="65"/>
      <c r="X158" s="65"/>
      <c r="Y158" s="65"/>
      <c r="Z158" s="65"/>
      <c r="AA158" s="64"/>
    </row>
    <row r="159" spans="1:27" x14ac:dyDescent="0.25">
      <c r="A159" s="66" t="s">
        <v>139</v>
      </c>
      <c r="B159" s="58"/>
      <c r="C159" s="58"/>
      <c r="D159" s="58"/>
      <c r="E159" s="58"/>
      <c r="F159" s="58"/>
      <c r="G159" s="58"/>
      <c r="H159" s="58"/>
      <c r="I159" s="58"/>
      <c r="J159" s="58"/>
      <c r="K159" s="58"/>
      <c r="L159" s="58"/>
      <c r="M159" s="58"/>
      <c r="N159" s="58"/>
      <c r="O159" s="58"/>
      <c r="P159" s="363">
        <f>SUM(P157:U158)</f>
        <v>0</v>
      </c>
      <c r="Q159" s="364"/>
      <c r="R159" s="364"/>
      <c r="S159" s="364"/>
      <c r="T159" s="364"/>
      <c r="U159" s="365"/>
      <c r="V159" s="58"/>
      <c r="W159" s="65"/>
      <c r="X159" s="65"/>
      <c r="Y159" s="65"/>
      <c r="Z159" s="65"/>
      <c r="AA159" s="64"/>
    </row>
    <row r="160" spans="1:27" x14ac:dyDescent="0.25">
      <c r="A160" s="66" t="s">
        <v>138</v>
      </c>
      <c r="B160" s="58"/>
      <c r="C160" s="58"/>
      <c r="D160" s="58"/>
      <c r="E160" s="58"/>
      <c r="F160" s="58"/>
      <c r="G160" s="58"/>
      <c r="H160" s="58"/>
      <c r="I160" s="58"/>
      <c r="J160" s="58"/>
      <c r="K160" s="58"/>
      <c r="L160" s="58"/>
      <c r="M160" s="58"/>
      <c r="N160" s="58"/>
      <c r="O160" s="58"/>
      <c r="P160" s="363">
        <f>P156+P159</f>
        <v>0</v>
      </c>
      <c r="Q160" s="364"/>
      <c r="R160" s="364"/>
      <c r="S160" s="364"/>
      <c r="T160" s="364"/>
      <c r="U160" s="365"/>
      <c r="V160" s="58"/>
      <c r="W160" s="65"/>
      <c r="X160" s="65"/>
      <c r="Y160" s="65"/>
      <c r="Z160" s="65"/>
      <c r="AA160" s="64"/>
    </row>
    <row r="161" spans="1:27" x14ac:dyDescent="0.25">
      <c r="A161" s="63" t="s">
        <v>135</v>
      </c>
      <c r="B161" s="58"/>
      <c r="C161" s="58"/>
      <c r="D161" s="58"/>
      <c r="E161" s="58"/>
      <c r="F161" s="58"/>
      <c r="G161" s="58"/>
      <c r="H161" s="58"/>
      <c r="I161" s="58"/>
      <c r="J161" s="58"/>
      <c r="K161" s="58"/>
      <c r="L161" s="58"/>
      <c r="M161" s="58"/>
      <c r="N161" s="58"/>
      <c r="O161" s="58"/>
      <c r="P161" s="366"/>
      <c r="Q161" s="367"/>
      <c r="R161" s="367"/>
      <c r="S161" s="367"/>
      <c r="T161" s="367"/>
      <c r="U161" s="368"/>
      <c r="V161" s="58"/>
      <c r="W161" s="65"/>
      <c r="X161" s="65"/>
      <c r="Y161" s="65"/>
      <c r="Z161" s="65"/>
      <c r="AA161" s="64"/>
    </row>
    <row r="162" spans="1:27" x14ac:dyDescent="0.25">
      <c r="A162" s="63" t="s">
        <v>134</v>
      </c>
      <c r="B162" s="58"/>
      <c r="C162" s="58"/>
      <c r="D162" s="58"/>
      <c r="E162" s="58"/>
      <c r="F162" s="58"/>
      <c r="G162" s="58"/>
      <c r="H162" s="58"/>
      <c r="I162" s="58"/>
      <c r="J162" s="58"/>
      <c r="K162" s="58"/>
      <c r="L162" s="58"/>
      <c r="M162" s="58"/>
      <c r="N162" s="58"/>
      <c r="O162" s="58"/>
      <c r="P162" s="357"/>
      <c r="Q162" s="358"/>
      <c r="R162" s="358"/>
      <c r="S162" s="358"/>
      <c r="T162" s="358"/>
      <c r="U162" s="359"/>
      <c r="V162" s="58"/>
      <c r="W162" s="65"/>
      <c r="X162" s="65"/>
      <c r="Y162" s="65"/>
      <c r="Z162" s="65"/>
      <c r="AA162" s="64"/>
    </row>
    <row r="163" spans="1:27" x14ac:dyDescent="0.25">
      <c r="A163" s="63" t="s">
        <v>133</v>
      </c>
      <c r="B163" s="58"/>
      <c r="C163" s="58"/>
      <c r="D163" s="58"/>
      <c r="E163" s="58"/>
      <c r="F163" s="58"/>
      <c r="G163" s="58"/>
      <c r="H163" s="58"/>
      <c r="I163" s="58"/>
      <c r="J163" s="58"/>
      <c r="K163" s="58"/>
      <c r="L163" s="58"/>
      <c r="M163" s="58"/>
      <c r="N163" s="58"/>
      <c r="O163" s="58"/>
      <c r="P163" s="357"/>
      <c r="Q163" s="358"/>
      <c r="R163" s="358"/>
      <c r="S163" s="358"/>
      <c r="T163" s="358"/>
      <c r="U163" s="359"/>
      <c r="V163" s="58"/>
      <c r="W163" s="65"/>
      <c r="X163" s="65"/>
      <c r="Y163" s="65"/>
      <c r="Z163" s="65"/>
      <c r="AA163" s="64"/>
    </row>
    <row r="164" spans="1:27" x14ac:dyDescent="0.25">
      <c r="A164" s="63" t="s">
        <v>137</v>
      </c>
      <c r="B164" s="58"/>
      <c r="C164" s="58"/>
      <c r="D164" s="58"/>
      <c r="E164" s="58"/>
      <c r="F164" s="58"/>
      <c r="G164" s="58"/>
      <c r="H164" s="58"/>
      <c r="I164" s="58"/>
      <c r="J164" s="58"/>
      <c r="K164" s="58"/>
      <c r="L164" s="58"/>
      <c r="M164" s="58"/>
      <c r="N164" s="58"/>
      <c r="O164" s="58"/>
      <c r="P164" s="360"/>
      <c r="Q164" s="361"/>
      <c r="R164" s="361"/>
      <c r="S164" s="361"/>
      <c r="T164" s="361"/>
      <c r="U164" s="362"/>
      <c r="V164" s="58"/>
      <c r="W164" s="65"/>
      <c r="X164" s="65"/>
      <c r="Y164" s="65"/>
      <c r="Z164" s="65"/>
      <c r="AA164" s="64"/>
    </row>
    <row r="165" spans="1:27" x14ac:dyDescent="0.25">
      <c r="A165" s="66" t="s">
        <v>136</v>
      </c>
      <c r="B165" s="58"/>
      <c r="C165" s="58"/>
      <c r="D165" s="58"/>
      <c r="E165" s="58"/>
      <c r="F165" s="58"/>
      <c r="G165" s="58"/>
      <c r="H165" s="58"/>
      <c r="I165" s="58"/>
      <c r="J165" s="58"/>
      <c r="K165" s="58"/>
      <c r="L165" s="58"/>
      <c r="M165" s="58"/>
      <c r="N165" s="58"/>
      <c r="O165" s="58"/>
      <c r="P165" s="363">
        <f>SUM(P161:U164)</f>
        <v>0</v>
      </c>
      <c r="Q165" s="364"/>
      <c r="R165" s="364"/>
      <c r="S165" s="364"/>
      <c r="T165" s="364"/>
      <c r="U165" s="365"/>
      <c r="V165" s="58"/>
      <c r="W165" s="65"/>
      <c r="X165" s="65"/>
      <c r="Y165" s="65"/>
      <c r="Z165" s="65"/>
      <c r="AA165" s="64"/>
    </row>
    <row r="166" spans="1:27" x14ac:dyDescent="0.25">
      <c r="A166" s="63" t="s">
        <v>135</v>
      </c>
      <c r="B166" s="58"/>
      <c r="C166" s="58"/>
      <c r="D166" s="58"/>
      <c r="E166" s="58"/>
      <c r="F166" s="58"/>
      <c r="G166" s="58"/>
      <c r="H166" s="58"/>
      <c r="I166" s="58"/>
      <c r="J166" s="58"/>
      <c r="K166" s="58"/>
      <c r="L166" s="58"/>
      <c r="M166" s="58"/>
      <c r="N166" s="58"/>
      <c r="O166" s="58"/>
      <c r="P166" s="366"/>
      <c r="Q166" s="367"/>
      <c r="R166" s="367"/>
      <c r="S166" s="367"/>
      <c r="T166" s="367"/>
      <c r="U166" s="368"/>
      <c r="V166" s="58"/>
      <c r="W166" s="65"/>
      <c r="X166" s="65"/>
      <c r="Y166" s="65"/>
      <c r="Z166" s="65"/>
      <c r="AA166" s="64"/>
    </row>
    <row r="167" spans="1:27" x14ac:dyDescent="0.25">
      <c r="A167" s="63" t="s">
        <v>134</v>
      </c>
      <c r="B167" s="58"/>
      <c r="C167" s="58"/>
      <c r="D167" s="58"/>
      <c r="E167" s="58"/>
      <c r="F167" s="58"/>
      <c r="G167" s="58"/>
      <c r="H167" s="58"/>
      <c r="I167" s="58"/>
      <c r="J167" s="58"/>
      <c r="K167" s="58"/>
      <c r="L167" s="58"/>
      <c r="M167" s="58"/>
      <c r="N167" s="58"/>
      <c r="O167" s="58"/>
      <c r="P167" s="357"/>
      <c r="Q167" s="358"/>
      <c r="R167" s="358"/>
      <c r="S167" s="358"/>
      <c r="T167" s="358"/>
      <c r="U167" s="359"/>
      <c r="V167" s="58"/>
      <c r="W167" s="65"/>
      <c r="X167" s="65"/>
      <c r="Y167" s="65"/>
      <c r="Z167" s="65"/>
      <c r="AA167" s="64"/>
    </row>
    <row r="168" spans="1:27" x14ac:dyDescent="0.25">
      <c r="A168" s="63" t="s">
        <v>133</v>
      </c>
      <c r="B168" s="58"/>
      <c r="C168" s="58"/>
      <c r="D168" s="58"/>
      <c r="E168" s="58"/>
      <c r="F168" s="58"/>
      <c r="G168" s="58"/>
      <c r="H168" s="58"/>
      <c r="I168" s="58"/>
      <c r="J168" s="58"/>
      <c r="K168" s="58"/>
      <c r="L168" s="58"/>
      <c r="M168" s="58"/>
      <c r="N168" s="58"/>
      <c r="O168" s="58"/>
      <c r="P168" s="357"/>
      <c r="Q168" s="358"/>
      <c r="R168" s="358"/>
      <c r="S168" s="358"/>
      <c r="T168" s="358"/>
      <c r="U168" s="359"/>
      <c r="V168" s="58"/>
      <c r="W168" s="65"/>
      <c r="X168" s="65"/>
      <c r="Y168" s="65"/>
      <c r="Z168" s="65"/>
      <c r="AA168" s="64"/>
    </row>
    <row r="169" spans="1:27" x14ac:dyDescent="0.25">
      <c r="A169" s="63" t="s">
        <v>132</v>
      </c>
      <c r="B169" s="58"/>
      <c r="C169" s="58"/>
      <c r="D169" s="58"/>
      <c r="E169" s="58"/>
      <c r="F169" s="58"/>
      <c r="G169" s="58"/>
      <c r="H169" s="58"/>
      <c r="I169" s="58"/>
      <c r="J169" s="58"/>
      <c r="K169" s="58"/>
      <c r="L169" s="58"/>
      <c r="M169" s="58"/>
      <c r="N169" s="58"/>
      <c r="O169" s="58"/>
      <c r="P169" s="360"/>
      <c r="Q169" s="361"/>
      <c r="R169" s="361"/>
      <c r="S169" s="361"/>
      <c r="T169" s="361"/>
      <c r="U169" s="362"/>
      <c r="V169" s="58"/>
      <c r="W169" s="65"/>
      <c r="X169" s="65"/>
      <c r="Y169" s="65"/>
      <c r="Z169" s="65"/>
      <c r="AA169" s="64"/>
    </row>
    <row r="170" spans="1:27" x14ac:dyDescent="0.25">
      <c r="A170" s="66" t="s">
        <v>131</v>
      </c>
      <c r="B170" s="58"/>
      <c r="C170" s="58"/>
      <c r="D170" s="58"/>
      <c r="E170" s="58"/>
      <c r="F170" s="58"/>
      <c r="G170" s="58"/>
      <c r="H170" s="58"/>
      <c r="I170" s="58"/>
      <c r="J170" s="58"/>
      <c r="K170" s="58"/>
      <c r="L170" s="58"/>
      <c r="M170" s="58"/>
      <c r="N170" s="58"/>
      <c r="O170" s="58"/>
      <c r="P170" s="363">
        <f>SUM(P166:U169)</f>
        <v>0</v>
      </c>
      <c r="Q170" s="364"/>
      <c r="R170" s="364"/>
      <c r="S170" s="364"/>
      <c r="T170" s="364"/>
      <c r="U170" s="365"/>
      <c r="V170" s="58"/>
      <c r="W170" s="65"/>
      <c r="X170" s="65"/>
      <c r="Y170" s="65"/>
      <c r="Z170" s="65"/>
      <c r="AA170" s="64"/>
    </row>
    <row r="171" spans="1:27" x14ac:dyDescent="0.25">
      <c r="A171" s="66" t="s">
        <v>130</v>
      </c>
      <c r="B171" s="58"/>
      <c r="C171" s="58"/>
      <c r="D171" s="58"/>
      <c r="E171" s="58"/>
      <c r="F171" s="58"/>
      <c r="G171" s="58"/>
      <c r="H171" s="58"/>
      <c r="I171" s="58"/>
      <c r="J171" s="58"/>
      <c r="K171" s="58"/>
      <c r="L171" s="58"/>
      <c r="M171" s="58"/>
      <c r="N171" s="58"/>
      <c r="O171" s="58"/>
      <c r="P171" s="369">
        <f>P165+P170</f>
        <v>0</v>
      </c>
      <c r="Q171" s="370"/>
      <c r="R171" s="370"/>
      <c r="S171" s="370"/>
      <c r="T171" s="370"/>
      <c r="U171" s="371"/>
      <c r="V171" s="58"/>
      <c r="W171" s="65"/>
      <c r="X171" s="65"/>
      <c r="Y171" s="65"/>
      <c r="Z171" s="65"/>
      <c r="AA171" s="64"/>
    </row>
    <row r="172" spans="1:27" x14ac:dyDescent="0.25">
      <c r="A172" s="66" t="str">
        <f>IF(R172&gt;0,"POSICIÓN NETA ACTIVA",(IF(R172=0,"POSICIÓN EQUILIBRADA","POSICIÓN NETA PASIVA")))</f>
        <v>POSICIÓN EQUILIBRADA</v>
      </c>
      <c r="B172" s="58"/>
      <c r="C172" s="58"/>
      <c r="D172" s="58"/>
      <c r="E172" s="58"/>
      <c r="F172" s="58"/>
      <c r="G172" s="58"/>
      <c r="H172" s="58"/>
      <c r="I172" s="58"/>
      <c r="J172" s="58"/>
      <c r="K172" s="58"/>
      <c r="L172" s="58"/>
      <c r="M172" s="58"/>
      <c r="N172" s="58"/>
      <c r="O172" s="58"/>
      <c r="P172" s="369">
        <f>P160-P171</f>
        <v>0</v>
      </c>
      <c r="Q172" s="370"/>
      <c r="R172" s="370"/>
      <c r="S172" s="370"/>
      <c r="T172" s="370"/>
      <c r="U172" s="371"/>
      <c r="V172" s="58"/>
      <c r="W172" s="65"/>
      <c r="X172" s="65"/>
      <c r="Y172" s="65"/>
      <c r="Z172" s="65"/>
      <c r="AA172" s="64"/>
    </row>
    <row r="173" spans="1:27" x14ac:dyDescent="0.25">
      <c r="A173" s="63"/>
      <c r="B173" s="58"/>
      <c r="C173" s="58"/>
      <c r="D173" s="58"/>
      <c r="E173" s="58"/>
      <c r="F173" s="58"/>
      <c r="G173" s="58"/>
      <c r="H173" s="58"/>
      <c r="I173" s="58"/>
      <c r="J173" s="58"/>
      <c r="K173" s="58"/>
      <c r="L173" s="58"/>
      <c r="M173" s="58"/>
      <c r="N173" s="58"/>
      <c r="O173" s="58"/>
      <c r="P173" s="58"/>
      <c r="Q173" s="58"/>
      <c r="R173" s="58"/>
      <c r="S173" s="58"/>
      <c r="T173" s="58"/>
      <c r="U173" s="58"/>
      <c r="V173" s="58"/>
      <c r="W173" s="65"/>
      <c r="X173" s="65"/>
      <c r="Y173" s="65"/>
      <c r="Z173" s="65"/>
      <c r="AA173" s="64"/>
    </row>
    <row r="174" spans="1:27" ht="14.25" customHeight="1" x14ac:dyDescent="0.25">
      <c r="A174" s="63"/>
      <c r="B174" s="62"/>
      <c r="C174" s="62"/>
      <c r="D174" s="62"/>
      <c r="E174" s="62"/>
      <c r="F174" s="62"/>
      <c r="G174" s="62"/>
      <c r="H174" s="62"/>
      <c r="I174" s="62"/>
      <c r="J174" s="62"/>
      <c r="K174" s="62"/>
      <c r="L174" s="62"/>
      <c r="M174" s="62"/>
      <c r="N174" s="62"/>
      <c r="O174" s="62"/>
      <c r="P174" s="62"/>
      <c r="Q174" s="58"/>
      <c r="R174" s="59"/>
      <c r="S174" s="60"/>
      <c r="T174" s="60"/>
      <c r="U174" s="60"/>
      <c r="V174" s="58"/>
      <c r="W174" s="59"/>
      <c r="X174" s="59"/>
      <c r="Y174" s="59"/>
      <c r="Z174" s="59"/>
      <c r="AA174" s="61"/>
    </row>
    <row r="175" spans="1:27" x14ac:dyDescent="0.25">
      <c r="A175" s="372" t="s">
        <v>129</v>
      </c>
      <c r="B175" s="373"/>
      <c r="C175" s="352"/>
      <c r="D175" s="352"/>
      <c r="E175" s="352"/>
      <c r="F175" s="352"/>
      <c r="G175" s="352"/>
      <c r="H175" s="352"/>
      <c r="I175" s="60"/>
      <c r="J175" s="58"/>
      <c r="K175" s="57" t="s">
        <v>128</v>
      </c>
      <c r="L175" s="374"/>
      <c r="M175" s="374"/>
      <c r="N175" s="374"/>
      <c r="O175" s="374"/>
      <c r="P175" s="374"/>
      <c r="Q175" s="374"/>
      <c r="R175" s="374"/>
      <c r="S175" s="374"/>
      <c r="T175" s="58"/>
      <c r="U175" s="60"/>
      <c r="V175" s="59"/>
      <c r="W175" s="58"/>
      <c r="X175" s="57" t="s">
        <v>127</v>
      </c>
      <c r="Y175" s="352"/>
      <c r="Z175" s="352"/>
      <c r="AA175" s="353"/>
    </row>
    <row r="176" spans="1:27" ht="6.75" customHeight="1" x14ac:dyDescent="0.25">
      <c r="A176" s="56"/>
      <c r="B176" s="55"/>
      <c r="C176" s="55"/>
      <c r="D176" s="55"/>
      <c r="E176" s="55"/>
      <c r="F176" s="55"/>
      <c r="G176" s="55"/>
      <c r="H176" s="55"/>
      <c r="I176" s="55"/>
      <c r="J176" s="55"/>
      <c r="K176" s="55"/>
      <c r="L176" s="55"/>
      <c r="M176" s="55"/>
      <c r="N176" s="55"/>
      <c r="O176" s="55"/>
      <c r="P176" s="55"/>
      <c r="Q176" s="54"/>
      <c r="R176" s="54"/>
      <c r="S176" s="55"/>
      <c r="T176" s="55"/>
      <c r="U176" s="55"/>
      <c r="V176" s="54"/>
      <c r="W176" s="54"/>
      <c r="X176" s="54"/>
      <c r="Y176" s="54"/>
      <c r="Z176" s="54"/>
      <c r="AA176" s="53"/>
    </row>
  </sheetData>
  <sheetProtection algorithmName="SHA-512" hashValue="clWhXi2oiZZBn8hmGWbo1Q9W9WHaivxrfPfgnlKYiAlSxgG0y7Y4hfKnXAhLl3tdbyrbId4z+vrQrGQudOKhwQ==" saltValue="ggNzgAP4k4yZbvt8SzTrXQ==" spinCount="100000" sheet="1" objects="1"/>
  <mergeCells count="146">
    <mergeCell ref="P164:U164"/>
    <mergeCell ref="P165:U165"/>
    <mergeCell ref="P172:U172"/>
    <mergeCell ref="A175:B175"/>
    <mergeCell ref="L175:S175"/>
    <mergeCell ref="C175:H175"/>
    <mergeCell ref="P166:U166"/>
    <mergeCell ref="P167:U167"/>
    <mergeCell ref="P168:U168"/>
    <mergeCell ref="P169:U169"/>
    <mergeCell ref="P170:U170"/>
    <mergeCell ref="P171:U171"/>
    <mergeCell ref="P155:U155"/>
    <mergeCell ref="P156:U156"/>
    <mergeCell ref="P157:U157"/>
    <mergeCell ref="P158:U158"/>
    <mergeCell ref="P159:U159"/>
    <mergeCell ref="P160:U160"/>
    <mergeCell ref="P161:U161"/>
    <mergeCell ref="P162:U162"/>
    <mergeCell ref="P163:U163"/>
    <mergeCell ref="I133:N133"/>
    <mergeCell ref="P97:U97"/>
    <mergeCell ref="P103:U103"/>
    <mergeCell ref="P99:U99"/>
    <mergeCell ref="P105:U105"/>
    <mergeCell ref="P109:U109"/>
    <mergeCell ref="Y175:AA175"/>
    <mergeCell ref="P111:U111"/>
    <mergeCell ref="P117:U117"/>
    <mergeCell ref="P119:U119"/>
    <mergeCell ref="P122:U122"/>
    <mergeCell ref="P124:U124"/>
    <mergeCell ref="P128:U128"/>
    <mergeCell ref="P130:U130"/>
    <mergeCell ref="P134:U134"/>
    <mergeCell ref="P136:U136"/>
    <mergeCell ref="P142:U142"/>
    <mergeCell ref="P144:U144"/>
    <mergeCell ref="P146:U146"/>
    <mergeCell ref="P150:U150"/>
    <mergeCell ref="J151:O151"/>
    <mergeCell ref="P152:U152"/>
    <mergeCell ref="P153:U153"/>
    <mergeCell ref="P154:U154"/>
    <mergeCell ref="I91:N91"/>
    <mergeCell ref="P92:U92"/>
    <mergeCell ref="P94:U94"/>
    <mergeCell ref="I96:N96"/>
    <mergeCell ref="I102:N102"/>
    <mergeCell ref="I108:N108"/>
    <mergeCell ref="I116:N116"/>
    <mergeCell ref="I121:N121"/>
    <mergeCell ref="I127:N127"/>
    <mergeCell ref="P73:U73"/>
    <mergeCell ref="P75:U75"/>
    <mergeCell ref="A78:AA78"/>
    <mergeCell ref="P80:U80"/>
    <mergeCell ref="I80:N80"/>
    <mergeCell ref="I82:N82"/>
    <mergeCell ref="P82:U82"/>
    <mergeCell ref="I87:N87"/>
    <mergeCell ref="P87:U87"/>
    <mergeCell ref="V50:AA50"/>
    <mergeCell ref="P55:U55"/>
    <mergeCell ref="V63:AA63"/>
    <mergeCell ref="J67:N67"/>
    <mergeCell ref="P65:U65"/>
    <mergeCell ref="P67:U67"/>
    <mergeCell ref="P71:U71"/>
    <mergeCell ref="J63:L63"/>
    <mergeCell ref="M63:O63"/>
    <mergeCell ref="P63:R63"/>
    <mergeCell ref="S63:U63"/>
    <mergeCell ref="V67:AA67"/>
    <mergeCell ref="M62:O62"/>
    <mergeCell ref="P62:R62"/>
    <mergeCell ref="S62:U62"/>
    <mergeCell ref="J50:L50"/>
    <mergeCell ref="M50:O50"/>
    <mergeCell ref="P50:R50"/>
    <mergeCell ref="S50:U50"/>
    <mergeCell ref="J55:N55"/>
    <mergeCell ref="P53:U53"/>
    <mergeCell ref="J60:U60"/>
    <mergeCell ref="J61:L61"/>
    <mergeCell ref="M61:O61"/>
    <mergeCell ref="P61:R61"/>
    <mergeCell ref="S61:U61"/>
    <mergeCell ref="A1:AA1"/>
    <mergeCell ref="Q27:W27"/>
    <mergeCell ref="X5:AA5"/>
    <mergeCell ref="X12:AA12"/>
    <mergeCell ref="X13:AA13"/>
    <mergeCell ref="A18:AA18"/>
    <mergeCell ref="J39:U39"/>
    <mergeCell ref="J41:L41"/>
    <mergeCell ref="J42:L42"/>
    <mergeCell ref="M41:O41"/>
    <mergeCell ref="M42:O42"/>
    <mergeCell ref="P41:R41"/>
    <mergeCell ref="S41:U41"/>
    <mergeCell ref="P42:R42"/>
    <mergeCell ref="S42:U42"/>
    <mergeCell ref="J40:L40"/>
    <mergeCell ref="A13:J13"/>
    <mergeCell ref="A20:B20"/>
    <mergeCell ref="P15:S15"/>
    <mergeCell ref="A21:M21"/>
    <mergeCell ref="K13:N13"/>
    <mergeCell ref="N21:P21"/>
    <mergeCell ref="R21:W21"/>
    <mergeCell ref="A3:B3"/>
    <mergeCell ref="A7:AA7"/>
    <mergeCell ref="C3:AA3"/>
    <mergeCell ref="T13:V13"/>
    <mergeCell ref="T15:V15"/>
    <mergeCell ref="A9:AA9"/>
    <mergeCell ref="K5:O5"/>
    <mergeCell ref="A5:J5"/>
    <mergeCell ref="P5:W5"/>
    <mergeCell ref="P13:S13"/>
    <mergeCell ref="V65:AA65"/>
    <mergeCell ref="R23:W23"/>
    <mergeCell ref="A29:H29"/>
    <mergeCell ref="J29:Q29"/>
    <mergeCell ref="J31:Q31"/>
    <mergeCell ref="A31:D31"/>
    <mergeCell ref="Q58:W58"/>
    <mergeCell ref="A33:D33"/>
    <mergeCell ref="J33:Q33"/>
    <mergeCell ref="J35:Q35"/>
    <mergeCell ref="M40:O40"/>
    <mergeCell ref="P40:R40"/>
    <mergeCell ref="S40:U40"/>
    <mergeCell ref="V42:AA42"/>
    <mergeCell ref="J47:U47"/>
    <mergeCell ref="J48:L48"/>
    <mergeCell ref="M48:O48"/>
    <mergeCell ref="P48:R48"/>
    <mergeCell ref="S48:U48"/>
    <mergeCell ref="J49:L49"/>
    <mergeCell ref="M49:O49"/>
    <mergeCell ref="P49:R49"/>
    <mergeCell ref="S49:U49"/>
    <mergeCell ref="J62:L62"/>
  </mergeCells>
  <dataValidations count="3">
    <dataValidation type="list" allowBlank="1" showInputMessage="1" showErrorMessage="1" sqref="R66:U66 JN66:JQ66 TJ66:TM66 ADF66:ADI66 ANB66:ANE66 AWX66:AXA66 BGT66:BGW66 BQP66:BQS66 CAL66:CAO66 CKH66:CKK66 CUD66:CUG66 DDZ66:DEC66 DNV66:DNY66 DXR66:DXU66 EHN66:EHQ66 ERJ66:ERM66 FBF66:FBI66 FLB66:FLE66 FUX66:FVA66 GET66:GEW66 GOP66:GOS66 GYL66:GYO66 HIH66:HIK66 HSD66:HSG66 IBZ66:ICC66 ILV66:ILY66 IVR66:IVU66 JFN66:JFQ66 JPJ66:JPM66 JZF66:JZI66 KJB66:KJE66 KSX66:KTA66 LCT66:LCW66 LMP66:LMS66 LWL66:LWO66 MGH66:MGK66 MQD66:MQG66 MZZ66:NAC66 NJV66:NJY66 NTR66:NTU66 ODN66:ODQ66 ONJ66:ONM66 OXF66:OXI66 PHB66:PHE66 PQX66:PRA66 QAT66:QAW66 QKP66:QKS66 QUL66:QUO66 REH66:REK66 ROD66:ROG66 RXZ66:RYC66 SHV66:SHY66 SRR66:SRU66 TBN66:TBQ66 TLJ66:TLM66 TVF66:TVI66 UFB66:UFE66 UOX66:UPA66 UYT66:UYW66 VIP66:VIS66 VSL66:VSO66 WCH66:WCK66 WMD66:WMG66 WVZ66:WWC66 R65602:U65602 JN65602:JQ65602 TJ65602:TM65602 ADF65602:ADI65602 ANB65602:ANE65602 AWX65602:AXA65602 BGT65602:BGW65602 BQP65602:BQS65602 CAL65602:CAO65602 CKH65602:CKK65602 CUD65602:CUG65602 DDZ65602:DEC65602 DNV65602:DNY65602 DXR65602:DXU65602 EHN65602:EHQ65602 ERJ65602:ERM65602 FBF65602:FBI65602 FLB65602:FLE65602 FUX65602:FVA65602 GET65602:GEW65602 GOP65602:GOS65602 GYL65602:GYO65602 HIH65602:HIK65602 HSD65602:HSG65602 IBZ65602:ICC65602 ILV65602:ILY65602 IVR65602:IVU65602 JFN65602:JFQ65602 JPJ65602:JPM65602 JZF65602:JZI65602 KJB65602:KJE65602 KSX65602:KTA65602 LCT65602:LCW65602 LMP65602:LMS65602 LWL65602:LWO65602 MGH65602:MGK65602 MQD65602:MQG65602 MZZ65602:NAC65602 NJV65602:NJY65602 NTR65602:NTU65602 ODN65602:ODQ65602 ONJ65602:ONM65602 OXF65602:OXI65602 PHB65602:PHE65602 PQX65602:PRA65602 QAT65602:QAW65602 QKP65602:QKS65602 QUL65602:QUO65602 REH65602:REK65602 ROD65602:ROG65602 RXZ65602:RYC65602 SHV65602:SHY65602 SRR65602:SRU65602 TBN65602:TBQ65602 TLJ65602:TLM65602 TVF65602:TVI65602 UFB65602:UFE65602 UOX65602:UPA65602 UYT65602:UYW65602 VIP65602:VIS65602 VSL65602:VSO65602 WCH65602:WCK65602 WMD65602:WMG65602 WVZ65602:WWC65602 R131138:U131138 JN131138:JQ131138 TJ131138:TM131138 ADF131138:ADI131138 ANB131138:ANE131138 AWX131138:AXA131138 BGT131138:BGW131138 BQP131138:BQS131138 CAL131138:CAO131138 CKH131138:CKK131138 CUD131138:CUG131138 DDZ131138:DEC131138 DNV131138:DNY131138 DXR131138:DXU131138 EHN131138:EHQ131138 ERJ131138:ERM131138 FBF131138:FBI131138 FLB131138:FLE131138 FUX131138:FVA131138 GET131138:GEW131138 GOP131138:GOS131138 GYL131138:GYO131138 HIH131138:HIK131138 HSD131138:HSG131138 IBZ131138:ICC131138 ILV131138:ILY131138 IVR131138:IVU131138 JFN131138:JFQ131138 JPJ131138:JPM131138 JZF131138:JZI131138 KJB131138:KJE131138 KSX131138:KTA131138 LCT131138:LCW131138 LMP131138:LMS131138 LWL131138:LWO131138 MGH131138:MGK131138 MQD131138:MQG131138 MZZ131138:NAC131138 NJV131138:NJY131138 NTR131138:NTU131138 ODN131138:ODQ131138 ONJ131138:ONM131138 OXF131138:OXI131138 PHB131138:PHE131138 PQX131138:PRA131138 QAT131138:QAW131138 QKP131138:QKS131138 QUL131138:QUO131138 REH131138:REK131138 ROD131138:ROG131138 RXZ131138:RYC131138 SHV131138:SHY131138 SRR131138:SRU131138 TBN131138:TBQ131138 TLJ131138:TLM131138 TVF131138:TVI131138 UFB131138:UFE131138 UOX131138:UPA131138 UYT131138:UYW131138 VIP131138:VIS131138 VSL131138:VSO131138 WCH131138:WCK131138 WMD131138:WMG131138 WVZ131138:WWC131138 R196674:U196674 JN196674:JQ196674 TJ196674:TM196674 ADF196674:ADI196674 ANB196674:ANE196674 AWX196674:AXA196674 BGT196674:BGW196674 BQP196674:BQS196674 CAL196674:CAO196674 CKH196674:CKK196674 CUD196674:CUG196674 DDZ196674:DEC196674 DNV196674:DNY196674 DXR196674:DXU196674 EHN196674:EHQ196674 ERJ196674:ERM196674 FBF196674:FBI196674 FLB196674:FLE196674 FUX196674:FVA196674 GET196674:GEW196674 GOP196674:GOS196674 GYL196674:GYO196674 HIH196674:HIK196674 HSD196674:HSG196674 IBZ196674:ICC196674 ILV196674:ILY196674 IVR196674:IVU196674 JFN196674:JFQ196674 JPJ196674:JPM196674 JZF196674:JZI196674 KJB196674:KJE196674 KSX196674:KTA196674 LCT196674:LCW196674 LMP196674:LMS196674 LWL196674:LWO196674 MGH196674:MGK196674 MQD196674:MQG196674 MZZ196674:NAC196674 NJV196674:NJY196674 NTR196674:NTU196674 ODN196674:ODQ196674 ONJ196674:ONM196674 OXF196674:OXI196674 PHB196674:PHE196674 PQX196674:PRA196674 QAT196674:QAW196674 QKP196674:QKS196674 QUL196674:QUO196674 REH196674:REK196674 ROD196674:ROG196674 RXZ196674:RYC196674 SHV196674:SHY196674 SRR196674:SRU196674 TBN196674:TBQ196674 TLJ196674:TLM196674 TVF196674:TVI196674 UFB196674:UFE196674 UOX196674:UPA196674 UYT196674:UYW196674 VIP196674:VIS196674 VSL196674:VSO196674 WCH196674:WCK196674 WMD196674:WMG196674 WVZ196674:WWC196674 R262210:U262210 JN262210:JQ262210 TJ262210:TM262210 ADF262210:ADI262210 ANB262210:ANE262210 AWX262210:AXA262210 BGT262210:BGW262210 BQP262210:BQS262210 CAL262210:CAO262210 CKH262210:CKK262210 CUD262210:CUG262210 DDZ262210:DEC262210 DNV262210:DNY262210 DXR262210:DXU262210 EHN262210:EHQ262210 ERJ262210:ERM262210 FBF262210:FBI262210 FLB262210:FLE262210 FUX262210:FVA262210 GET262210:GEW262210 GOP262210:GOS262210 GYL262210:GYO262210 HIH262210:HIK262210 HSD262210:HSG262210 IBZ262210:ICC262210 ILV262210:ILY262210 IVR262210:IVU262210 JFN262210:JFQ262210 JPJ262210:JPM262210 JZF262210:JZI262210 KJB262210:KJE262210 KSX262210:KTA262210 LCT262210:LCW262210 LMP262210:LMS262210 LWL262210:LWO262210 MGH262210:MGK262210 MQD262210:MQG262210 MZZ262210:NAC262210 NJV262210:NJY262210 NTR262210:NTU262210 ODN262210:ODQ262210 ONJ262210:ONM262210 OXF262210:OXI262210 PHB262210:PHE262210 PQX262210:PRA262210 QAT262210:QAW262210 QKP262210:QKS262210 QUL262210:QUO262210 REH262210:REK262210 ROD262210:ROG262210 RXZ262210:RYC262210 SHV262210:SHY262210 SRR262210:SRU262210 TBN262210:TBQ262210 TLJ262210:TLM262210 TVF262210:TVI262210 UFB262210:UFE262210 UOX262210:UPA262210 UYT262210:UYW262210 VIP262210:VIS262210 VSL262210:VSO262210 WCH262210:WCK262210 WMD262210:WMG262210 WVZ262210:WWC262210 R327746:U327746 JN327746:JQ327746 TJ327746:TM327746 ADF327746:ADI327746 ANB327746:ANE327746 AWX327746:AXA327746 BGT327746:BGW327746 BQP327746:BQS327746 CAL327746:CAO327746 CKH327746:CKK327746 CUD327746:CUG327746 DDZ327746:DEC327746 DNV327746:DNY327746 DXR327746:DXU327746 EHN327746:EHQ327746 ERJ327746:ERM327746 FBF327746:FBI327746 FLB327746:FLE327746 FUX327746:FVA327746 GET327746:GEW327746 GOP327746:GOS327746 GYL327746:GYO327746 HIH327746:HIK327746 HSD327746:HSG327746 IBZ327746:ICC327746 ILV327746:ILY327746 IVR327746:IVU327746 JFN327746:JFQ327746 JPJ327746:JPM327746 JZF327746:JZI327746 KJB327746:KJE327746 KSX327746:KTA327746 LCT327746:LCW327746 LMP327746:LMS327746 LWL327746:LWO327746 MGH327746:MGK327746 MQD327746:MQG327746 MZZ327746:NAC327746 NJV327746:NJY327746 NTR327746:NTU327746 ODN327746:ODQ327746 ONJ327746:ONM327746 OXF327746:OXI327746 PHB327746:PHE327746 PQX327746:PRA327746 QAT327746:QAW327746 QKP327746:QKS327746 QUL327746:QUO327746 REH327746:REK327746 ROD327746:ROG327746 RXZ327746:RYC327746 SHV327746:SHY327746 SRR327746:SRU327746 TBN327746:TBQ327746 TLJ327746:TLM327746 TVF327746:TVI327746 UFB327746:UFE327746 UOX327746:UPA327746 UYT327746:UYW327746 VIP327746:VIS327746 VSL327746:VSO327746 WCH327746:WCK327746 WMD327746:WMG327746 WVZ327746:WWC327746 R393282:U393282 JN393282:JQ393282 TJ393282:TM393282 ADF393282:ADI393282 ANB393282:ANE393282 AWX393282:AXA393282 BGT393282:BGW393282 BQP393282:BQS393282 CAL393282:CAO393282 CKH393282:CKK393282 CUD393282:CUG393282 DDZ393282:DEC393282 DNV393282:DNY393282 DXR393282:DXU393282 EHN393282:EHQ393282 ERJ393282:ERM393282 FBF393282:FBI393282 FLB393282:FLE393282 FUX393282:FVA393282 GET393282:GEW393282 GOP393282:GOS393282 GYL393282:GYO393282 HIH393282:HIK393282 HSD393282:HSG393282 IBZ393282:ICC393282 ILV393282:ILY393282 IVR393282:IVU393282 JFN393282:JFQ393282 JPJ393282:JPM393282 JZF393282:JZI393282 KJB393282:KJE393282 KSX393282:KTA393282 LCT393282:LCW393282 LMP393282:LMS393282 LWL393282:LWO393282 MGH393282:MGK393282 MQD393282:MQG393282 MZZ393282:NAC393282 NJV393282:NJY393282 NTR393282:NTU393282 ODN393282:ODQ393282 ONJ393282:ONM393282 OXF393282:OXI393282 PHB393282:PHE393282 PQX393282:PRA393282 QAT393282:QAW393282 QKP393282:QKS393282 QUL393282:QUO393282 REH393282:REK393282 ROD393282:ROG393282 RXZ393282:RYC393282 SHV393282:SHY393282 SRR393282:SRU393282 TBN393282:TBQ393282 TLJ393282:TLM393282 TVF393282:TVI393282 UFB393282:UFE393282 UOX393282:UPA393282 UYT393282:UYW393282 VIP393282:VIS393282 VSL393282:VSO393282 WCH393282:WCK393282 WMD393282:WMG393282 WVZ393282:WWC393282 R458818:U458818 JN458818:JQ458818 TJ458818:TM458818 ADF458818:ADI458818 ANB458818:ANE458818 AWX458818:AXA458818 BGT458818:BGW458818 BQP458818:BQS458818 CAL458818:CAO458818 CKH458818:CKK458818 CUD458818:CUG458818 DDZ458818:DEC458818 DNV458818:DNY458818 DXR458818:DXU458818 EHN458818:EHQ458818 ERJ458818:ERM458818 FBF458818:FBI458818 FLB458818:FLE458818 FUX458818:FVA458818 GET458818:GEW458818 GOP458818:GOS458818 GYL458818:GYO458818 HIH458818:HIK458818 HSD458818:HSG458818 IBZ458818:ICC458818 ILV458818:ILY458818 IVR458818:IVU458818 JFN458818:JFQ458818 JPJ458818:JPM458818 JZF458818:JZI458818 KJB458818:KJE458818 KSX458818:KTA458818 LCT458818:LCW458818 LMP458818:LMS458818 LWL458818:LWO458818 MGH458818:MGK458818 MQD458818:MQG458818 MZZ458818:NAC458818 NJV458818:NJY458818 NTR458818:NTU458818 ODN458818:ODQ458818 ONJ458818:ONM458818 OXF458818:OXI458818 PHB458818:PHE458818 PQX458818:PRA458818 QAT458818:QAW458818 QKP458818:QKS458818 QUL458818:QUO458818 REH458818:REK458818 ROD458818:ROG458818 RXZ458818:RYC458818 SHV458818:SHY458818 SRR458818:SRU458818 TBN458818:TBQ458818 TLJ458818:TLM458818 TVF458818:TVI458818 UFB458818:UFE458818 UOX458818:UPA458818 UYT458818:UYW458818 VIP458818:VIS458818 VSL458818:VSO458818 WCH458818:WCK458818 WMD458818:WMG458818 WVZ458818:WWC458818 R524354:U524354 JN524354:JQ524354 TJ524354:TM524354 ADF524354:ADI524354 ANB524354:ANE524354 AWX524354:AXA524354 BGT524354:BGW524354 BQP524354:BQS524354 CAL524354:CAO524354 CKH524354:CKK524354 CUD524354:CUG524354 DDZ524354:DEC524354 DNV524354:DNY524354 DXR524354:DXU524354 EHN524354:EHQ524354 ERJ524354:ERM524354 FBF524354:FBI524354 FLB524354:FLE524354 FUX524354:FVA524354 GET524354:GEW524354 GOP524354:GOS524354 GYL524354:GYO524354 HIH524354:HIK524354 HSD524354:HSG524354 IBZ524354:ICC524354 ILV524354:ILY524354 IVR524354:IVU524354 JFN524354:JFQ524354 JPJ524354:JPM524354 JZF524354:JZI524354 KJB524354:KJE524354 KSX524354:KTA524354 LCT524354:LCW524354 LMP524354:LMS524354 LWL524354:LWO524354 MGH524354:MGK524354 MQD524354:MQG524354 MZZ524354:NAC524354 NJV524354:NJY524354 NTR524354:NTU524354 ODN524354:ODQ524354 ONJ524354:ONM524354 OXF524354:OXI524354 PHB524354:PHE524354 PQX524354:PRA524354 QAT524354:QAW524354 QKP524354:QKS524354 QUL524354:QUO524354 REH524354:REK524354 ROD524354:ROG524354 RXZ524354:RYC524354 SHV524354:SHY524354 SRR524354:SRU524354 TBN524354:TBQ524354 TLJ524354:TLM524354 TVF524354:TVI524354 UFB524354:UFE524354 UOX524354:UPA524354 UYT524354:UYW524354 VIP524354:VIS524354 VSL524354:VSO524354 WCH524354:WCK524354 WMD524354:WMG524354 WVZ524354:WWC524354 R589890:U589890 JN589890:JQ589890 TJ589890:TM589890 ADF589890:ADI589890 ANB589890:ANE589890 AWX589890:AXA589890 BGT589890:BGW589890 BQP589890:BQS589890 CAL589890:CAO589890 CKH589890:CKK589890 CUD589890:CUG589890 DDZ589890:DEC589890 DNV589890:DNY589890 DXR589890:DXU589890 EHN589890:EHQ589890 ERJ589890:ERM589890 FBF589890:FBI589890 FLB589890:FLE589890 FUX589890:FVA589890 GET589890:GEW589890 GOP589890:GOS589890 GYL589890:GYO589890 HIH589890:HIK589890 HSD589890:HSG589890 IBZ589890:ICC589890 ILV589890:ILY589890 IVR589890:IVU589890 JFN589890:JFQ589890 JPJ589890:JPM589890 JZF589890:JZI589890 KJB589890:KJE589890 KSX589890:KTA589890 LCT589890:LCW589890 LMP589890:LMS589890 LWL589890:LWO589890 MGH589890:MGK589890 MQD589890:MQG589890 MZZ589890:NAC589890 NJV589890:NJY589890 NTR589890:NTU589890 ODN589890:ODQ589890 ONJ589890:ONM589890 OXF589890:OXI589890 PHB589890:PHE589890 PQX589890:PRA589890 QAT589890:QAW589890 QKP589890:QKS589890 QUL589890:QUO589890 REH589890:REK589890 ROD589890:ROG589890 RXZ589890:RYC589890 SHV589890:SHY589890 SRR589890:SRU589890 TBN589890:TBQ589890 TLJ589890:TLM589890 TVF589890:TVI589890 UFB589890:UFE589890 UOX589890:UPA589890 UYT589890:UYW589890 VIP589890:VIS589890 VSL589890:VSO589890 WCH589890:WCK589890 WMD589890:WMG589890 WVZ589890:WWC589890 R655426:U655426 JN655426:JQ655426 TJ655426:TM655426 ADF655426:ADI655426 ANB655426:ANE655426 AWX655426:AXA655426 BGT655426:BGW655426 BQP655426:BQS655426 CAL655426:CAO655426 CKH655426:CKK655426 CUD655426:CUG655426 DDZ655426:DEC655426 DNV655426:DNY655426 DXR655426:DXU655426 EHN655426:EHQ655426 ERJ655426:ERM655426 FBF655426:FBI655426 FLB655426:FLE655426 FUX655426:FVA655426 GET655426:GEW655426 GOP655426:GOS655426 GYL655426:GYO655426 HIH655426:HIK655426 HSD655426:HSG655426 IBZ655426:ICC655426 ILV655426:ILY655426 IVR655426:IVU655426 JFN655426:JFQ655426 JPJ655426:JPM655426 JZF655426:JZI655426 KJB655426:KJE655426 KSX655426:KTA655426 LCT655426:LCW655426 LMP655426:LMS655426 LWL655426:LWO655426 MGH655426:MGK655426 MQD655426:MQG655426 MZZ655426:NAC655426 NJV655426:NJY655426 NTR655426:NTU655426 ODN655426:ODQ655426 ONJ655426:ONM655426 OXF655426:OXI655426 PHB655426:PHE655426 PQX655426:PRA655426 QAT655426:QAW655426 QKP655426:QKS655426 QUL655426:QUO655426 REH655426:REK655426 ROD655426:ROG655426 RXZ655426:RYC655426 SHV655426:SHY655426 SRR655426:SRU655426 TBN655426:TBQ655426 TLJ655426:TLM655426 TVF655426:TVI655426 UFB655426:UFE655426 UOX655426:UPA655426 UYT655426:UYW655426 VIP655426:VIS655426 VSL655426:VSO655426 WCH655426:WCK655426 WMD655426:WMG655426 WVZ655426:WWC655426 R720962:U720962 JN720962:JQ720962 TJ720962:TM720962 ADF720962:ADI720962 ANB720962:ANE720962 AWX720962:AXA720962 BGT720962:BGW720962 BQP720962:BQS720962 CAL720962:CAO720962 CKH720962:CKK720962 CUD720962:CUG720962 DDZ720962:DEC720962 DNV720962:DNY720962 DXR720962:DXU720962 EHN720962:EHQ720962 ERJ720962:ERM720962 FBF720962:FBI720962 FLB720962:FLE720962 FUX720962:FVA720962 GET720962:GEW720962 GOP720962:GOS720962 GYL720962:GYO720962 HIH720962:HIK720962 HSD720962:HSG720962 IBZ720962:ICC720962 ILV720962:ILY720962 IVR720962:IVU720962 JFN720962:JFQ720962 JPJ720962:JPM720962 JZF720962:JZI720962 KJB720962:KJE720962 KSX720962:KTA720962 LCT720962:LCW720962 LMP720962:LMS720962 LWL720962:LWO720962 MGH720962:MGK720962 MQD720962:MQG720962 MZZ720962:NAC720962 NJV720962:NJY720962 NTR720962:NTU720962 ODN720962:ODQ720962 ONJ720962:ONM720962 OXF720962:OXI720962 PHB720962:PHE720962 PQX720962:PRA720962 QAT720962:QAW720962 QKP720962:QKS720962 QUL720962:QUO720962 REH720962:REK720962 ROD720962:ROG720962 RXZ720962:RYC720962 SHV720962:SHY720962 SRR720962:SRU720962 TBN720962:TBQ720962 TLJ720962:TLM720962 TVF720962:TVI720962 UFB720962:UFE720962 UOX720962:UPA720962 UYT720962:UYW720962 VIP720962:VIS720962 VSL720962:VSO720962 WCH720962:WCK720962 WMD720962:WMG720962 WVZ720962:WWC720962 R786498:U786498 JN786498:JQ786498 TJ786498:TM786498 ADF786498:ADI786498 ANB786498:ANE786498 AWX786498:AXA786498 BGT786498:BGW786498 BQP786498:BQS786498 CAL786498:CAO786498 CKH786498:CKK786498 CUD786498:CUG786498 DDZ786498:DEC786498 DNV786498:DNY786498 DXR786498:DXU786498 EHN786498:EHQ786498 ERJ786498:ERM786498 FBF786498:FBI786498 FLB786498:FLE786498 FUX786498:FVA786498 GET786498:GEW786498 GOP786498:GOS786498 GYL786498:GYO786498 HIH786498:HIK786498 HSD786498:HSG786498 IBZ786498:ICC786498 ILV786498:ILY786498 IVR786498:IVU786498 JFN786498:JFQ786498 JPJ786498:JPM786498 JZF786498:JZI786498 KJB786498:KJE786498 KSX786498:KTA786498 LCT786498:LCW786498 LMP786498:LMS786498 LWL786498:LWO786498 MGH786498:MGK786498 MQD786498:MQG786498 MZZ786498:NAC786498 NJV786498:NJY786498 NTR786498:NTU786498 ODN786498:ODQ786498 ONJ786498:ONM786498 OXF786498:OXI786498 PHB786498:PHE786498 PQX786498:PRA786498 QAT786498:QAW786498 QKP786498:QKS786498 QUL786498:QUO786498 REH786498:REK786498 ROD786498:ROG786498 RXZ786498:RYC786498 SHV786498:SHY786498 SRR786498:SRU786498 TBN786498:TBQ786498 TLJ786498:TLM786498 TVF786498:TVI786498 UFB786498:UFE786498 UOX786498:UPA786498 UYT786498:UYW786498 VIP786498:VIS786498 VSL786498:VSO786498 WCH786498:WCK786498 WMD786498:WMG786498 WVZ786498:WWC786498 R852034:U852034 JN852034:JQ852034 TJ852034:TM852034 ADF852034:ADI852034 ANB852034:ANE852034 AWX852034:AXA852034 BGT852034:BGW852034 BQP852034:BQS852034 CAL852034:CAO852034 CKH852034:CKK852034 CUD852034:CUG852034 DDZ852034:DEC852034 DNV852034:DNY852034 DXR852034:DXU852034 EHN852034:EHQ852034 ERJ852034:ERM852034 FBF852034:FBI852034 FLB852034:FLE852034 FUX852034:FVA852034 GET852034:GEW852034 GOP852034:GOS852034 GYL852034:GYO852034 HIH852034:HIK852034 HSD852034:HSG852034 IBZ852034:ICC852034 ILV852034:ILY852034 IVR852034:IVU852034 JFN852034:JFQ852034 JPJ852034:JPM852034 JZF852034:JZI852034 KJB852034:KJE852034 KSX852034:KTA852034 LCT852034:LCW852034 LMP852034:LMS852034 LWL852034:LWO852034 MGH852034:MGK852034 MQD852034:MQG852034 MZZ852034:NAC852034 NJV852034:NJY852034 NTR852034:NTU852034 ODN852034:ODQ852034 ONJ852034:ONM852034 OXF852034:OXI852034 PHB852034:PHE852034 PQX852034:PRA852034 QAT852034:QAW852034 QKP852034:QKS852034 QUL852034:QUO852034 REH852034:REK852034 ROD852034:ROG852034 RXZ852034:RYC852034 SHV852034:SHY852034 SRR852034:SRU852034 TBN852034:TBQ852034 TLJ852034:TLM852034 TVF852034:TVI852034 UFB852034:UFE852034 UOX852034:UPA852034 UYT852034:UYW852034 VIP852034:VIS852034 VSL852034:VSO852034 WCH852034:WCK852034 WMD852034:WMG852034 WVZ852034:WWC852034 R917570:U917570 JN917570:JQ917570 TJ917570:TM917570 ADF917570:ADI917570 ANB917570:ANE917570 AWX917570:AXA917570 BGT917570:BGW917570 BQP917570:BQS917570 CAL917570:CAO917570 CKH917570:CKK917570 CUD917570:CUG917570 DDZ917570:DEC917570 DNV917570:DNY917570 DXR917570:DXU917570 EHN917570:EHQ917570 ERJ917570:ERM917570 FBF917570:FBI917570 FLB917570:FLE917570 FUX917570:FVA917570 GET917570:GEW917570 GOP917570:GOS917570 GYL917570:GYO917570 HIH917570:HIK917570 HSD917570:HSG917570 IBZ917570:ICC917570 ILV917570:ILY917570 IVR917570:IVU917570 JFN917570:JFQ917570 JPJ917570:JPM917570 JZF917570:JZI917570 KJB917570:KJE917570 KSX917570:KTA917570 LCT917570:LCW917570 LMP917570:LMS917570 LWL917570:LWO917570 MGH917570:MGK917570 MQD917570:MQG917570 MZZ917570:NAC917570 NJV917570:NJY917570 NTR917570:NTU917570 ODN917570:ODQ917570 ONJ917570:ONM917570 OXF917570:OXI917570 PHB917570:PHE917570 PQX917570:PRA917570 QAT917570:QAW917570 QKP917570:QKS917570 QUL917570:QUO917570 REH917570:REK917570 ROD917570:ROG917570 RXZ917570:RYC917570 SHV917570:SHY917570 SRR917570:SRU917570 TBN917570:TBQ917570 TLJ917570:TLM917570 TVF917570:TVI917570 UFB917570:UFE917570 UOX917570:UPA917570 UYT917570:UYW917570 VIP917570:VIS917570 VSL917570:VSO917570 WCH917570:WCK917570 WMD917570:WMG917570 WVZ917570:WWC917570 R983106:U983106 JN983106:JQ983106 TJ983106:TM983106 ADF983106:ADI983106 ANB983106:ANE983106 AWX983106:AXA983106 BGT983106:BGW983106 BQP983106:BQS983106 CAL983106:CAO983106 CKH983106:CKK983106 CUD983106:CUG983106 DDZ983106:DEC983106 DNV983106:DNY983106 DXR983106:DXU983106 EHN983106:EHQ983106 ERJ983106:ERM983106 FBF983106:FBI983106 FLB983106:FLE983106 FUX983106:FVA983106 GET983106:GEW983106 GOP983106:GOS983106 GYL983106:GYO983106 HIH983106:HIK983106 HSD983106:HSG983106 IBZ983106:ICC983106 ILV983106:ILY983106 IVR983106:IVU983106 JFN983106:JFQ983106 JPJ983106:JPM983106 JZF983106:JZI983106 KJB983106:KJE983106 KSX983106:KTA983106 LCT983106:LCW983106 LMP983106:LMS983106 LWL983106:LWO983106 MGH983106:MGK983106 MQD983106:MQG983106 MZZ983106:NAC983106 NJV983106:NJY983106 NTR983106:NTU983106 ODN983106:ODQ983106 ONJ983106:ONM983106 OXF983106:OXI983106 PHB983106:PHE983106 PQX983106:PRA983106 QAT983106:QAW983106 QKP983106:QKS983106 QUL983106:QUO983106 REH983106:REK983106 ROD983106:ROG983106 RXZ983106:RYC983106 SHV983106:SHY983106 SRR983106:SRU983106 TBN983106:TBQ983106 TLJ983106:TLM983106 TVF983106:TVI983106 UFB983106:UFE983106 UOX983106:UPA983106 UYT983106:UYW983106 VIP983106:VIS983106 VSL983106:VSO983106 WCH983106:WCK983106 WMD983106:WMG983106 WVZ983106:WWC983106 P65 JL65 TH65 ADD65 AMZ65 AWV65 BGR65 BQN65 CAJ65 CKF65 CUB65 DDX65 DNT65 DXP65 EHL65 ERH65 FBD65 FKZ65 FUV65 GER65 GON65 GYJ65 HIF65 HSB65 IBX65 ILT65 IVP65 JFL65 JPH65 JZD65 KIZ65 KSV65 LCR65 LMN65 LWJ65 MGF65 MQB65 MZX65 NJT65 NTP65 ODL65 ONH65 OXD65 PGZ65 PQV65 QAR65 QKN65 QUJ65 REF65 ROB65 RXX65 SHT65 SRP65 TBL65 TLH65 TVD65 UEZ65 UOV65 UYR65 VIN65 VSJ65 WCF65 WMB65 WVX65 P65601 JL65601 TH65601 ADD65601 AMZ65601 AWV65601 BGR65601 BQN65601 CAJ65601 CKF65601 CUB65601 DDX65601 DNT65601 DXP65601 EHL65601 ERH65601 FBD65601 FKZ65601 FUV65601 GER65601 GON65601 GYJ65601 HIF65601 HSB65601 IBX65601 ILT65601 IVP65601 JFL65601 JPH65601 JZD65601 KIZ65601 KSV65601 LCR65601 LMN65601 LWJ65601 MGF65601 MQB65601 MZX65601 NJT65601 NTP65601 ODL65601 ONH65601 OXD65601 PGZ65601 PQV65601 QAR65601 QKN65601 QUJ65601 REF65601 ROB65601 RXX65601 SHT65601 SRP65601 TBL65601 TLH65601 TVD65601 UEZ65601 UOV65601 UYR65601 VIN65601 VSJ65601 WCF65601 WMB65601 WVX65601 P131137 JL131137 TH131137 ADD131137 AMZ131137 AWV131137 BGR131137 BQN131137 CAJ131137 CKF131137 CUB131137 DDX131137 DNT131137 DXP131137 EHL131137 ERH131137 FBD131137 FKZ131137 FUV131137 GER131137 GON131137 GYJ131137 HIF131137 HSB131137 IBX131137 ILT131137 IVP131137 JFL131137 JPH131137 JZD131137 KIZ131137 KSV131137 LCR131137 LMN131137 LWJ131137 MGF131137 MQB131137 MZX131137 NJT131137 NTP131137 ODL131137 ONH131137 OXD131137 PGZ131137 PQV131137 QAR131137 QKN131137 QUJ131137 REF131137 ROB131137 RXX131137 SHT131137 SRP131137 TBL131137 TLH131137 TVD131137 UEZ131137 UOV131137 UYR131137 VIN131137 VSJ131137 WCF131137 WMB131137 WVX131137 P196673 JL196673 TH196673 ADD196673 AMZ196673 AWV196673 BGR196673 BQN196673 CAJ196673 CKF196673 CUB196673 DDX196673 DNT196673 DXP196673 EHL196673 ERH196673 FBD196673 FKZ196673 FUV196673 GER196673 GON196673 GYJ196673 HIF196673 HSB196673 IBX196673 ILT196673 IVP196673 JFL196673 JPH196673 JZD196673 KIZ196673 KSV196673 LCR196673 LMN196673 LWJ196673 MGF196673 MQB196673 MZX196673 NJT196673 NTP196673 ODL196673 ONH196673 OXD196673 PGZ196673 PQV196673 QAR196673 QKN196673 QUJ196673 REF196673 ROB196673 RXX196673 SHT196673 SRP196673 TBL196673 TLH196673 TVD196673 UEZ196673 UOV196673 UYR196673 VIN196673 VSJ196673 WCF196673 WMB196673 WVX196673 P262209 JL262209 TH262209 ADD262209 AMZ262209 AWV262209 BGR262209 BQN262209 CAJ262209 CKF262209 CUB262209 DDX262209 DNT262209 DXP262209 EHL262209 ERH262209 FBD262209 FKZ262209 FUV262209 GER262209 GON262209 GYJ262209 HIF262209 HSB262209 IBX262209 ILT262209 IVP262209 JFL262209 JPH262209 JZD262209 KIZ262209 KSV262209 LCR262209 LMN262209 LWJ262209 MGF262209 MQB262209 MZX262209 NJT262209 NTP262209 ODL262209 ONH262209 OXD262209 PGZ262209 PQV262209 QAR262209 QKN262209 QUJ262209 REF262209 ROB262209 RXX262209 SHT262209 SRP262209 TBL262209 TLH262209 TVD262209 UEZ262209 UOV262209 UYR262209 VIN262209 VSJ262209 WCF262209 WMB262209 WVX262209 P327745 JL327745 TH327745 ADD327745 AMZ327745 AWV327745 BGR327745 BQN327745 CAJ327745 CKF327745 CUB327745 DDX327745 DNT327745 DXP327745 EHL327745 ERH327745 FBD327745 FKZ327745 FUV327745 GER327745 GON327745 GYJ327745 HIF327745 HSB327745 IBX327745 ILT327745 IVP327745 JFL327745 JPH327745 JZD327745 KIZ327745 KSV327745 LCR327745 LMN327745 LWJ327745 MGF327745 MQB327745 MZX327745 NJT327745 NTP327745 ODL327745 ONH327745 OXD327745 PGZ327745 PQV327745 QAR327745 QKN327745 QUJ327745 REF327745 ROB327745 RXX327745 SHT327745 SRP327745 TBL327745 TLH327745 TVD327745 UEZ327745 UOV327745 UYR327745 VIN327745 VSJ327745 WCF327745 WMB327745 WVX327745 P393281 JL393281 TH393281 ADD393281 AMZ393281 AWV393281 BGR393281 BQN393281 CAJ393281 CKF393281 CUB393281 DDX393281 DNT393281 DXP393281 EHL393281 ERH393281 FBD393281 FKZ393281 FUV393281 GER393281 GON393281 GYJ393281 HIF393281 HSB393281 IBX393281 ILT393281 IVP393281 JFL393281 JPH393281 JZD393281 KIZ393281 KSV393281 LCR393281 LMN393281 LWJ393281 MGF393281 MQB393281 MZX393281 NJT393281 NTP393281 ODL393281 ONH393281 OXD393281 PGZ393281 PQV393281 QAR393281 QKN393281 QUJ393281 REF393281 ROB393281 RXX393281 SHT393281 SRP393281 TBL393281 TLH393281 TVD393281 UEZ393281 UOV393281 UYR393281 VIN393281 VSJ393281 WCF393281 WMB393281 WVX393281 P458817 JL458817 TH458817 ADD458817 AMZ458817 AWV458817 BGR458817 BQN458817 CAJ458817 CKF458817 CUB458817 DDX458817 DNT458817 DXP458817 EHL458817 ERH458817 FBD458817 FKZ458817 FUV458817 GER458817 GON458817 GYJ458817 HIF458817 HSB458817 IBX458817 ILT458817 IVP458817 JFL458817 JPH458817 JZD458817 KIZ458817 KSV458817 LCR458817 LMN458817 LWJ458817 MGF458817 MQB458817 MZX458817 NJT458817 NTP458817 ODL458817 ONH458817 OXD458817 PGZ458817 PQV458817 QAR458817 QKN458817 QUJ458817 REF458817 ROB458817 RXX458817 SHT458817 SRP458817 TBL458817 TLH458817 TVD458817 UEZ458817 UOV458817 UYR458817 VIN458817 VSJ458817 WCF458817 WMB458817 WVX458817 P524353 JL524353 TH524353 ADD524353 AMZ524353 AWV524353 BGR524353 BQN524353 CAJ524353 CKF524353 CUB524353 DDX524353 DNT524353 DXP524353 EHL524353 ERH524353 FBD524353 FKZ524353 FUV524353 GER524353 GON524353 GYJ524353 HIF524353 HSB524353 IBX524353 ILT524353 IVP524353 JFL524353 JPH524353 JZD524353 KIZ524353 KSV524353 LCR524353 LMN524353 LWJ524353 MGF524353 MQB524353 MZX524353 NJT524353 NTP524353 ODL524353 ONH524353 OXD524353 PGZ524353 PQV524353 QAR524353 QKN524353 QUJ524353 REF524353 ROB524353 RXX524353 SHT524353 SRP524353 TBL524353 TLH524353 TVD524353 UEZ524353 UOV524353 UYR524353 VIN524353 VSJ524353 WCF524353 WMB524353 WVX524353 P589889 JL589889 TH589889 ADD589889 AMZ589889 AWV589889 BGR589889 BQN589889 CAJ589889 CKF589889 CUB589889 DDX589889 DNT589889 DXP589889 EHL589889 ERH589889 FBD589889 FKZ589889 FUV589889 GER589889 GON589889 GYJ589889 HIF589889 HSB589889 IBX589889 ILT589889 IVP589889 JFL589889 JPH589889 JZD589889 KIZ589889 KSV589889 LCR589889 LMN589889 LWJ589889 MGF589889 MQB589889 MZX589889 NJT589889 NTP589889 ODL589889 ONH589889 OXD589889 PGZ589889 PQV589889 QAR589889 QKN589889 QUJ589889 REF589889 ROB589889 RXX589889 SHT589889 SRP589889 TBL589889 TLH589889 TVD589889 UEZ589889 UOV589889 UYR589889 VIN589889 VSJ589889 WCF589889 WMB589889 WVX589889 P655425 JL655425 TH655425 ADD655425 AMZ655425 AWV655425 BGR655425 BQN655425 CAJ655425 CKF655425 CUB655425 DDX655425 DNT655425 DXP655425 EHL655425 ERH655425 FBD655425 FKZ655425 FUV655425 GER655425 GON655425 GYJ655425 HIF655425 HSB655425 IBX655425 ILT655425 IVP655425 JFL655425 JPH655425 JZD655425 KIZ655425 KSV655425 LCR655425 LMN655425 LWJ655425 MGF655425 MQB655425 MZX655425 NJT655425 NTP655425 ODL655425 ONH655425 OXD655425 PGZ655425 PQV655425 QAR655425 QKN655425 QUJ655425 REF655425 ROB655425 RXX655425 SHT655425 SRP655425 TBL655425 TLH655425 TVD655425 UEZ655425 UOV655425 UYR655425 VIN655425 VSJ655425 WCF655425 WMB655425 WVX655425 P720961 JL720961 TH720961 ADD720961 AMZ720961 AWV720961 BGR720961 BQN720961 CAJ720961 CKF720961 CUB720961 DDX720961 DNT720961 DXP720961 EHL720961 ERH720961 FBD720961 FKZ720961 FUV720961 GER720961 GON720961 GYJ720961 HIF720961 HSB720961 IBX720961 ILT720961 IVP720961 JFL720961 JPH720961 JZD720961 KIZ720961 KSV720961 LCR720961 LMN720961 LWJ720961 MGF720961 MQB720961 MZX720961 NJT720961 NTP720961 ODL720961 ONH720961 OXD720961 PGZ720961 PQV720961 QAR720961 QKN720961 QUJ720961 REF720961 ROB720961 RXX720961 SHT720961 SRP720961 TBL720961 TLH720961 TVD720961 UEZ720961 UOV720961 UYR720961 VIN720961 VSJ720961 WCF720961 WMB720961 WVX720961 P786497 JL786497 TH786497 ADD786497 AMZ786497 AWV786497 BGR786497 BQN786497 CAJ786497 CKF786497 CUB786497 DDX786497 DNT786497 DXP786497 EHL786497 ERH786497 FBD786497 FKZ786497 FUV786497 GER786497 GON786497 GYJ786497 HIF786497 HSB786497 IBX786497 ILT786497 IVP786497 JFL786497 JPH786497 JZD786497 KIZ786497 KSV786497 LCR786497 LMN786497 LWJ786497 MGF786497 MQB786497 MZX786497 NJT786497 NTP786497 ODL786497 ONH786497 OXD786497 PGZ786497 PQV786497 QAR786497 QKN786497 QUJ786497 REF786497 ROB786497 RXX786497 SHT786497 SRP786497 TBL786497 TLH786497 TVD786497 UEZ786497 UOV786497 UYR786497 VIN786497 VSJ786497 WCF786497 WMB786497 WVX786497 P852033 JL852033 TH852033 ADD852033 AMZ852033 AWV852033 BGR852033 BQN852033 CAJ852033 CKF852033 CUB852033 DDX852033 DNT852033 DXP852033 EHL852033 ERH852033 FBD852033 FKZ852033 FUV852033 GER852033 GON852033 GYJ852033 HIF852033 HSB852033 IBX852033 ILT852033 IVP852033 JFL852033 JPH852033 JZD852033 KIZ852033 KSV852033 LCR852033 LMN852033 LWJ852033 MGF852033 MQB852033 MZX852033 NJT852033 NTP852033 ODL852033 ONH852033 OXD852033 PGZ852033 PQV852033 QAR852033 QKN852033 QUJ852033 REF852033 ROB852033 RXX852033 SHT852033 SRP852033 TBL852033 TLH852033 TVD852033 UEZ852033 UOV852033 UYR852033 VIN852033 VSJ852033 WCF852033 WMB852033 WVX852033 P917569 JL917569 TH917569 ADD917569 AMZ917569 AWV917569 BGR917569 BQN917569 CAJ917569 CKF917569 CUB917569 DDX917569 DNT917569 DXP917569 EHL917569 ERH917569 FBD917569 FKZ917569 FUV917569 GER917569 GON917569 GYJ917569 HIF917569 HSB917569 IBX917569 ILT917569 IVP917569 JFL917569 JPH917569 JZD917569 KIZ917569 KSV917569 LCR917569 LMN917569 LWJ917569 MGF917569 MQB917569 MZX917569 NJT917569 NTP917569 ODL917569 ONH917569 OXD917569 PGZ917569 PQV917569 QAR917569 QKN917569 QUJ917569 REF917569 ROB917569 RXX917569 SHT917569 SRP917569 TBL917569 TLH917569 TVD917569 UEZ917569 UOV917569 UYR917569 VIN917569 VSJ917569 WCF917569 WMB917569 WVX917569 P983105 JL983105 TH983105 ADD983105 AMZ983105 AWV983105 BGR983105 BQN983105 CAJ983105 CKF983105 CUB983105 DDX983105 DNT983105 DXP983105 EHL983105 ERH983105 FBD983105 FKZ983105 FUV983105 GER983105 GON983105 GYJ983105 HIF983105 HSB983105 IBX983105 ILT983105 IVP983105 JFL983105 JPH983105 JZD983105 KIZ983105 KSV983105 LCR983105 LMN983105 LWJ983105 MGF983105 MQB983105 MZX983105 NJT983105 NTP983105 ODL983105 ONH983105 OXD983105 PGZ983105 PQV983105 QAR983105 QKN983105 QUJ983105 REF983105 ROB983105 RXX983105 SHT983105 SRP983105 TBL983105 TLH983105 TVD983105 UEZ983105 UOV983105 UYR983105 VIN983105 VSJ983105 WCF983105 WMB983105 WVX983105 P53:P54 JL53:JL54 TH53:TH54 ADD53:ADD54 AMZ53:AMZ54 AWV53:AWV54 BGR53:BGR54 BQN53:BQN54 CAJ53:CAJ54 CKF53:CKF54 CUB53:CUB54 DDX53:DDX54 DNT53:DNT54 DXP53:DXP54 EHL53:EHL54 ERH53:ERH54 FBD53:FBD54 FKZ53:FKZ54 FUV53:FUV54 GER53:GER54 GON53:GON54 GYJ53:GYJ54 HIF53:HIF54 HSB53:HSB54 IBX53:IBX54 ILT53:ILT54 IVP53:IVP54 JFL53:JFL54 JPH53:JPH54 JZD53:JZD54 KIZ53:KIZ54 KSV53:KSV54 LCR53:LCR54 LMN53:LMN54 LWJ53:LWJ54 MGF53:MGF54 MQB53:MQB54 MZX53:MZX54 NJT53:NJT54 NTP53:NTP54 ODL53:ODL54 ONH53:ONH54 OXD53:OXD54 PGZ53:PGZ54 PQV53:PQV54 QAR53:QAR54 QKN53:QKN54 QUJ53:QUJ54 REF53:REF54 ROB53:ROB54 RXX53:RXX54 SHT53:SHT54 SRP53:SRP54 TBL53:TBL54 TLH53:TLH54 TVD53:TVD54 UEZ53:UEZ54 UOV53:UOV54 UYR53:UYR54 VIN53:VIN54 VSJ53:VSJ54 WCF53:WCF54 WMB53:WMB54 WVX53:WVX54 P65589:P65590 JL65589:JL65590 TH65589:TH65590 ADD65589:ADD65590 AMZ65589:AMZ65590 AWV65589:AWV65590 BGR65589:BGR65590 BQN65589:BQN65590 CAJ65589:CAJ65590 CKF65589:CKF65590 CUB65589:CUB65590 DDX65589:DDX65590 DNT65589:DNT65590 DXP65589:DXP65590 EHL65589:EHL65590 ERH65589:ERH65590 FBD65589:FBD65590 FKZ65589:FKZ65590 FUV65589:FUV65590 GER65589:GER65590 GON65589:GON65590 GYJ65589:GYJ65590 HIF65589:HIF65590 HSB65589:HSB65590 IBX65589:IBX65590 ILT65589:ILT65590 IVP65589:IVP65590 JFL65589:JFL65590 JPH65589:JPH65590 JZD65589:JZD65590 KIZ65589:KIZ65590 KSV65589:KSV65590 LCR65589:LCR65590 LMN65589:LMN65590 LWJ65589:LWJ65590 MGF65589:MGF65590 MQB65589:MQB65590 MZX65589:MZX65590 NJT65589:NJT65590 NTP65589:NTP65590 ODL65589:ODL65590 ONH65589:ONH65590 OXD65589:OXD65590 PGZ65589:PGZ65590 PQV65589:PQV65590 QAR65589:QAR65590 QKN65589:QKN65590 QUJ65589:QUJ65590 REF65589:REF65590 ROB65589:ROB65590 RXX65589:RXX65590 SHT65589:SHT65590 SRP65589:SRP65590 TBL65589:TBL65590 TLH65589:TLH65590 TVD65589:TVD65590 UEZ65589:UEZ65590 UOV65589:UOV65590 UYR65589:UYR65590 VIN65589:VIN65590 VSJ65589:VSJ65590 WCF65589:WCF65590 WMB65589:WMB65590 WVX65589:WVX65590 P131125:P131126 JL131125:JL131126 TH131125:TH131126 ADD131125:ADD131126 AMZ131125:AMZ131126 AWV131125:AWV131126 BGR131125:BGR131126 BQN131125:BQN131126 CAJ131125:CAJ131126 CKF131125:CKF131126 CUB131125:CUB131126 DDX131125:DDX131126 DNT131125:DNT131126 DXP131125:DXP131126 EHL131125:EHL131126 ERH131125:ERH131126 FBD131125:FBD131126 FKZ131125:FKZ131126 FUV131125:FUV131126 GER131125:GER131126 GON131125:GON131126 GYJ131125:GYJ131126 HIF131125:HIF131126 HSB131125:HSB131126 IBX131125:IBX131126 ILT131125:ILT131126 IVP131125:IVP131126 JFL131125:JFL131126 JPH131125:JPH131126 JZD131125:JZD131126 KIZ131125:KIZ131126 KSV131125:KSV131126 LCR131125:LCR131126 LMN131125:LMN131126 LWJ131125:LWJ131126 MGF131125:MGF131126 MQB131125:MQB131126 MZX131125:MZX131126 NJT131125:NJT131126 NTP131125:NTP131126 ODL131125:ODL131126 ONH131125:ONH131126 OXD131125:OXD131126 PGZ131125:PGZ131126 PQV131125:PQV131126 QAR131125:QAR131126 QKN131125:QKN131126 QUJ131125:QUJ131126 REF131125:REF131126 ROB131125:ROB131126 RXX131125:RXX131126 SHT131125:SHT131126 SRP131125:SRP131126 TBL131125:TBL131126 TLH131125:TLH131126 TVD131125:TVD131126 UEZ131125:UEZ131126 UOV131125:UOV131126 UYR131125:UYR131126 VIN131125:VIN131126 VSJ131125:VSJ131126 WCF131125:WCF131126 WMB131125:WMB131126 WVX131125:WVX131126 P196661:P196662 JL196661:JL196662 TH196661:TH196662 ADD196661:ADD196662 AMZ196661:AMZ196662 AWV196661:AWV196662 BGR196661:BGR196662 BQN196661:BQN196662 CAJ196661:CAJ196662 CKF196661:CKF196662 CUB196661:CUB196662 DDX196661:DDX196662 DNT196661:DNT196662 DXP196661:DXP196662 EHL196661:EHL196662 ERH196661:ERH196662 FBD196661:FBD196662 FKZ196661:FKZ196662 FUV196661:FUV196662 GER196661:GER196662 GON196661:GON196662 GYJ196661:GYJ196662 HIF196661:HIF196662 HSB196661:HSB196662 IBX196661:IBX196662 ILT196661:ILT196662 IVP196661:IVP196662 JFL196661:JFL196662 JPH196661:JPH196662 JZD196661:JZD196662 KIZ196661:KIZ196662 KSV196661:KSV196662 LCR196661:LCR196662 LMN196661:LMN196662 LWJ196661:LWJ196662 MGF196661:MGF196662 MQB196661:MQB196662 MZX196661:MZX196662 NJT196661:NJT196662 NTP196661:NTP196662 ODL196661:ODL196662 ONH196661:ONH196662 OXD196661:OXD196662 PGZ196661:PGZ196662 PQV196661:PQV196662 QAR196661:QAR196662 QKN196661:QKN196662 QUJ196661:QUJ196662 REF196661:REF196662 ROB196661:ROB196662 RXX196661:RXX196662 SHT196661:SHT196662 SRP196661:SRP196662 TBL196661:TBL196662 TLH196661:TLH196662 TVD196661:TVD196662 UEZ196661:UEZ196662 UOV196661:UOV196662 UYR196661:UYR196662 VIN196661:VIN196662 VSJ196661:VSJ196662 WCF196661:WCF196662 WMB196661:WMB196662 WVX196661:WVX196662 P262197:P262198 JL262197:JL262198 TH262197:TH262198 ADD262197:ADD262198 AMZ262197:AMZ262198 AWV262197:AWV262198 BGR262197:BGR262198 BQN262197:BQN262198 CAJ262197:CAJ262198 CKF262197:CKF262198 CUB262197:CUB262198 DDX262197:DDX262198 DNT262197:DNT262198 DXP262197:DXP262198 EHL262197:EHL262198 ERH262197:ERH262198 FBD262197:FBD262198 FKZ262197:FKZ262198 FUV262197:FUV262198 GER262197:GER262198 GON262197:GON262198 GYJ262197:GYJ262198 HIF262197:HIF262198 HSB262197:HSB262198 IBX262197:IBX262198 ILT262197:ILT262198 IVP262197:IVP262198 JFL262197:JFL262198 JPH262197:JPH262198 JZD262197:JZD262198 KIZ262197:KIZ262198 KSV262197:KSV262198 LCR262197:LCR262198 LMN262197:LMN262198 LWJ262197:LWJ262198 MGF262197:MGF262198 MQB262197:MQB262198 MZX262197:MZX262198 NJT262197:NJT262198 NTP262197:NTP262198 ODL262197:ODL262198 ONH262197:ONH262198 OXD262197:OXD262198 PGZ262197:PGZ262198 PQV262197:PQV262198 QAR262197:QAR262198 QKN262197:QKN262198 QUJ262197:QUJ262198 REF262197:REF262198 ROB262197:ROB262198 RXX262197:RXX262198 SHT262197:SHT262198 SRP262197:SRP262198 TBL262197:TBL262198 TLH262197:TLH262198 TVD262197:TVD262198 UEZ262197:UEZ262198 UOV262197:UOV262198 UYR262197:UYR262198 VIN262197:VIN262198 VSJ262197:VSJ262198 WCF262197:WCF262198 WMB262197:WMB262198 WVX262197:WVX262198 P327733:P327734 JL327733:JL327734 TH327733:TH327734 ADD327733:ADD327734 AMZ327733:AMZ327734 AWV327733:AWV327734 BGR327733:BGR327734 BQN327733:BQN327734 CAJ327733:CAJ327734 CKF327733:CKF327734 CUB327733:CUB327734 DDX327733:DDX327734 DNT327733:DNT327734 DXP327733:DXP327734 EHL327733:EHL327734 ERH327733:ERH327734 FBD327733:FBD327734 FKZ327733:FKZ327734 FUV327733:FUV327734 GER327733:GER327734 GON327733:GON327734 GYJ327733:GYJ327734 HIF327733:HIF327734 HSB327733:HSB327734 IBX327733:IBX327734 ILT327733:ILT327734 IVP327733:IVP327734 JFL327733:JFL327734 JPH327733:JPH327734 JZD327733:JZD327734 KIZ327733:KIZ327734 KSV327733:KSV327734 LCR327733:LCR327734 LMN327733:LMN327734 LWJ327733:LWJ327734 MGF327733:MGF327734 MQB327733:MQB327734 MZX327733:MZX327734 NJT327733:NJT327734 NTP327733:NTP327734 ODL327733:ODL327734 ONH327733:ONH327734 OXD327733:OXD327734 PGZ327733:PGZ327734 PQV327733:PQV327734 QAR327733:QAR327734 QKN327733:QKN327734 QUJ327733:QUJ327734 REF327733:REF327734 ROB327733:ROB327734 RXX327733:RXX327734 SHT327733:SHT327734 SRP327733:SRP327734 TBL327733:TBL327734 TLH327733:TLH327734 TVD327733:TVD327734 UEZ327733:UEZ327734 UOV327733:UOV327734 UYR327733:UYR327734 VIN327733:VIN327734 VSJ327733:VSJ327734 WCF327733:WCF327734 WMB327733:WMB327734 WVX327733:WVX327734 P393269:P393270 JL393269:JL393270 TH393269:TH393270 ADD393269:ADD393270 AMZ393269:AMZ393270 AWV393269:AWV393270 BGR393269:BGR393270 BQN393269:BQN393270 CAJ393269:CAJ393270 CKF393269:CKF393270 CUB393269:CUB393270 DDX393269:DDX393270 DNT393269:DNT393270 DXP393269:DXP393270 EHL393269:EHL393270 ERH393269:ERH393270 FBD393269:FBD393270 FKZ393269:FKZ393270 FUV393269:FUV393270 GER393269:GER393270 GON393269:GON393270 GYJ393269:GYJ393270 HIF393269:HIF393270 HSB393269:HSB393270 IBX393269:IBX393270 ILT393269:ILT393270 IVP393269:IVP393270 JFL393269:JFL393270 JPH393269:JPH393270 JZD393269:JZD393270 KIZ393269:KIZ393270 KSV393269:KSV393270 LCR393269:LCR393270 LMN393269:LMN393270 LWJ393269:LWJ393270 MGF393269:MGF393270 MQB393269:MQB393270 MZX393269:MZX393270 NJT393269:NJT393270 NTP393269:NTP393270 ODL393269:ODL393270 ONH393269:ONH393270 OXD393269:OXD393270 PGZ393269:PGZ393270 PQV393269:PQV393270 QAR393269:QAR393270 QKN393269:QKN393270 QUJ393269:QUJ393270 REF393269:REF393270 ROB393269:ROB393270 RXX393269:RXX393270 SHT393269:SHT393270 SRP393269:SRP393270 TBL393269:TBL393270 TLH393269:TLH393270 TVD393269:TVD393270 UEZ393269:UEZ393270 UOV393269:UOV393270 UYR393269:UYR393270 VIN393269:VIN393270 VSJ393269:VSJ393270 WCF393269:WCF393270 WMB393269:WMB393270 WVX393269:WVX393270 P458805:P458806 JL458805:JL458806 TH458805:TH458806 ADD458805:ADD458806 AMZ458805:AMZ458806 AWV458805:AWV458806 BGR458805:BGR458806 BQN458805:BQN458806 CAJ458805:CAJ458806 CKF458805:CKF458806 CUB458805:CUB458806 DDX458805:DDX458806 DNT458805:DNT458806 DXP458805:DXP458806 EHL458805:EHL458806 ERH458805:ERH458806 FBD458805:FBD458806 FKZ458805:FKZ458806 FUV458805:FUV458806 GER458805:GER458806 GON458805:GON458806 GYJ458805:GYJ458806 HIF458805:HIF458806 HSB458805:HSB458806 IBX458805:IBX458806 ILT458805:ILT458806 IVP458805:IVP458806 JFL458805:JFL458806 JPH458805:JPH458806 JZD458805:JZD458806 KIZ458805:KIZ458806 KSV458805:KSV458806 LCR458805:LCR458806 LMN458805:LMN458806 LWJ458805:LWJ458806 MGF458805:MGF458806 MQB458805:MQB458806 MZX458805:MZX458806 NJT458805:NJT458806 NTP458805:NTP458806 ODL458805:ODL458806 ONH458805:ONH458806 OXD458805:OXD458806 PGZ458805:PGZ458806 PQV458805:PQV458806 QAR458805:QAR458806 QKN458805:QKN458806 QUJ458805:QUJ458806 REF458805:REF458806 ROB458805:ROB458806 RXX458805:RXX458806 SHT458805:SHT458806 SRP458805:SRP458806 TBL458805:TBL458806 TLH458805:TLH458806 TVD458805:TVD458806 UEZ458805:UEZ458806 UOV458805:UOV458806 UYR458805:UYR458806 VIN458805:VIN458806 VSJ458805:VSJ458806 WCF458805:WCF458806 WMB458805:WMB458806 WVX458805:WVX458806 P524341:P524342 JL524341:JL524342 TH524341:TH524342 ADD524341:ADD524342 AMZ524341:AMZ524342 AWV524341:AWV524342 BGR524341:BGR524342 BQN524341:BQN524342 CAJ524341:CAJ524342 CKF524341:CKF524342 CUB524341:CUB524342 DDX524341:DDX524342 DNT524341:DNT524342 DXP524341:DXP524342 EHL524341:EHL524342 ERH524341:ERH524342 FBD524341:FBD524342 FKZ524341:FKZ524342 FUV524341:FUV524342 GER524341:GER524342 GON524341:GON524342 GYJ524341:GYJ524342 HIF524341:HIF524342 HSB524341:HSB524342 IBX524341:IBX524342 ILT524341:ILT524342 IVP524341:IVP524342 JFL524341:JFL524342 JPH524341:JPH524342 JZD524341:JZD524342 KIZ524341:KIZ524342 KSV524341:KSV524342 LCR524341:LCR524342 LMN524341:LMN524342 LWJ524341:LWJ524342 MGF524341:MGF524342 MQB524341:MQB524342 MZX524341:MZX524342 NJT524341:NJT524342 NTP524341:NTP524342 ODL524341:ODL524342 ONH524341:ONH524342 OXD524341:OXD524342 PGZ524341:PGZ524342 PQV524341:PQV524342 QAR524341:QAR524342 QKN524341:QKN524342 QUJ524341:QUJ524342 REF524341:REF524342 ROB524341:ROB524342 RXX524341:RXX524342 SHT524341:SHT524342 SRP524341:SRP524342 TBL524341:TBL524342 TLH524341:TLH524342 TVD524341:TVD524342 UEZ524341:UEZ524342 UOV524341:UOV524342 UYR524341:UYR524342 VIN524341:VIN524342 VSJ524341:VSJ524342 WCF524341:WCF524342 WMB524341:WMB524342 WVX524341:WVX524342 P589877:P589878 JL589877:JL589878 TH589877:TH589878 ADD589877:ADD589878 AMZ589877:AMZ589878 AWV589877:AWV589878 BGR589877:BGR589878 BQN589877:BQN589878 CAJ589877:CAJ589878 CKF589877:CKF589878 CUB589877:CUB589878 DDX589877:DDX589878 DNT589877:DNT589878 DXP589877:DXP589878 EHL589877:EHL589878 ERH589877:ERH589878 FBD589877:FBD589878 FKZ589877:FKZ589878 FUV589877:FUV589878 GER589877:GER589878 GON589877:GON589878 GYJ589877:GYJ589878 HIF589877:HIF589878 HSB589877:HSB589878 IBX589877:IBX589878 ILT589877:ILT589878 IVP589877:IVP589878 JFL589877:JFL589878 JPH589877:JPH589878 JZD589877:JZD589878 KIZ589877:KIZ589878 KSV589877:KSV589878 LCR589877:LCR589878 LMN589877:LMN589878 LWJ589877:LWJ589878 MGF589877:MGF589878 MQB589877:MQB589878 MZX589877:MZX589878 NJT589877:NJT589878 NTP589877:NTP589878 ODL589877:ODL589878 ONH589877:ONH589878 OXD589877:OXD589878 PGZ589877:PGZ589878 PQV589877:PQV589878 QAR589877:QAR589878 QKN589877:QKN589878 QUJ589877:QUJ589878 REF589877:REF589878 ROB589877:ROB589878 RXX589877:RXX589878 SHT589877:SHT589878 SRP589877:SRP589878 TBL589877:TBL589878 TLH589877:TLH589878 TVD589877:TVD589878 UEZ589877:UEZ589878 UOV589877:UOV589878 UYR589877:UYR589878 VIN589877:VIN589878 VSJ589877:VSJ589878 WCF589877:WCF589878 WMB589877:WMB589878 WVX589877:WVX589878 P655413:P655414 JL655413:JL655414 TH655413:TH655414 ADD655413:ADD655414 AMZ655413:AMZ655414 AWV655413:AWV655414 BGR655413:BGR655414 BQN655413:BQN655414 CAJ655413:CAJ655414 CKF655413:CKF655414 CUB655413:CUB655414 DDX655413:DDX655414 DNT655413:DNT655414 DXP655413:DXP655414 EHL655413:EHL655414 ERH655413:ERH655414 FBD655413:FBD655414 FKZ655413:FKZ655414 FUV655413:FUV655414 GER655413:GER655414 GON655413:GON655414 GYJ655413:GYJ655414 HIF655413:HIF655414 HSB655413:HSB655414 IBX655413:IBX655414 ILT655413:ILT655414 IVP655413:IVP655414 JFL655413:JFL655414 JPH655413:JPH655414 JZD655413:JZD655414 KIZ655413:KIZ655414 KSV655413:KSV655414 LCR655413:LCR655414 LMN655413:LMN655414 LWJ655413:LWJ655414 MGF655413:MGF655414 MQB655413:MQB655414 MZX655413:MZX655414 NJT655413:NJT655414 NTP655413:NTP655414 ODL655413:ODL655414 ONH655413:ONH655414 OXD655413:OXD655414 PGZ655413:PGZ655414 PQV655413:PQV655414 QAR655413:QAR655414 QKN655413:QKN655414 QUJ655413:QUJ655414 REF655413:REF655414 ROB655413:ROB655414 RXX655413:RXX655414 SHT655413:SHT655414 SRP655413:SRP655414 TBL655413:TBL655414 TLH655413:TLH655414 TVD655413:TVD655414 UEZ655413:UEZ655414 UOV655413:UOV655414 UYR655413:UYR655414 VIN655413:VIN655414 VSJ655413:VSJ655414 WCF655413:WCF655414 WMB655413:WMB655414 WVX655413:WVX655414 P720949:P720950 JL720949:JL720950 TH720949:TH720950 ADD720949:ADD720950 AMZ720949:AMZ720950 AWV720949:AWV720950 BGR720949:BGR720950 BQN720949:BQN720950 CAJ720949:CAJ720950 CKF720949:CKF720950 CUB720949:CUB720950 DDX720949:DDX720950 DNT720949:DNT720950 DXP720949:DXP720950 EHL720949:EHL720950 ERH720949:ERH720950 FBD720949:FBD720950 FKZ720949:FKZ720950 FUV720949:FUV720950 GER720949:GER720950 GON720949:GON720950 GYJ720949:GYJ720950 HIF720949:HIF720950 HSB720949:HSB720950 IBX720949:IBX720950 ILT720949:ILT720950 IVP720949:IVP720950 JFL720949:JFL720950 JPH720949:JPH720950 JZD720949:JZD720950 KIZ720949:KIZ720950 KSV720949:KSV720950 LCR720949:LCR720950 LMN720949:LMN720950 LWJ720949:LWJ720950 MGF720949:MGF720950 MQB720949:MQB720950 MZX720949:MZX720950 NJT720949:NJT720950 NTP720949:NTP720950 ODL720949:ODL720950 ONH720949:ONH720950 OXD720949:OXD720950 PGZ720949:PGZ720950 PQV720949:PQV720950 QAR720949:QAR720950 QKN720949:QKN720950 QUJ720949:QUJ720950 REF720949:REF720950 ROB720949:ROB720950 RXX720949:RXX720950 SHT720949:SHT720950 SRP720949:SRP720950 TBL720949:TBL720950 TLH720949:TLH720950 TVD720949:TVD720950 UEZ720949:UEZ720950 UOV720949:UOV720950 UYR720949:UYR720950 VIN720949:VIN720950 VSJ720949:VSJ720950 WCF720949:WCF720950 WMB720949:WMB720950 WVX720949:WVX720950 P786485:P786486 JL786485:JL786486 TH786485:TH786486 ADD786485:ADD786486 AMZ786485:AMZ786486 AWV786485:AWV786486 BGR786485:BGR786486 BQN786485:BQN786486 CAJ786485:CAJ786486 CKF786485:CKF786486 CUB786485:CUB786486 DDX786485:DDX786486 DNT786485:DNT786486 DXP786485:DXP786486 EHL786485:EHL786486 ERH786485:ERH786486 FBD786485:FBD786486 FKZ786485:FKZ786486 FUV786485:FUV786486 GER786485:GER786486 GON786485:GON786486 GYJ786485:GYJ786486 HIF786485:HIF786486 HSB786485:HSB786486 IBX786485:IBX786486 ILT786485:ILT786486 IVP786485:IVP786486 JFL786485:JFL786486 JPH786485:JPH786486 JZD786485:JZD786486 KIZ786485:KIZ786486 KSV786485:KSV786486 LCR786485:LCR786486 LMN786485:LMN786486 LWJ786485:LWJ786486 MGF786485:MGF786486 MQB786485:MQB786486 MZX786485:MZX786486 NJT786485:NJT786486 NTP786485:NTP786486 ODL786485:ODL786486 ONH786485:ONH786486 OXD786485:OXD786486 PGZ786485:PGZ786486 PQV786485:PQV786486 QAR786485:QAR786486 QKN786485:QKN786486 QUJ786485:QUJ786486 REF786485:REF786486 ROB786485:ROB786486 RXX786485:RXX786486 SHT786485:SHT786486 SRP786485:SRP786486 TBL786485:TBL786486 TLH786485:TLH786486 TVD786485:TVD786486 UEZ786485:UEZ786486 UOV786485:UOV786486 UYR786485:UYR786486 VIN786485:VIN786486 VSJ786485:VSJ786486 WCF786485:WCF786486 WMB786485:WMB786486 WVX786485:WVX786486 P852021:P852022 JL852021:JL852022 TH852021:TH852022 ADD852021:ADD852022 AMZ852021:AMZ852022 AWV852021:AWV852022 BGR852021:BGR852022 BQN852021:BQN852022 CAJ852021:CAJ852022 CKF852021:CKF852022 CUB852021:CUB852022 DDX852021:DDX852022 DNT852021:DNT852022 DXP852021:DXP852022 EHL852021:EHL852022 ERH852021:ERH852022 FBD852021:FBD852022 FKZ852021:FKZ852022 FUV852021:FUV852022 GER852021:GER852022 GON852021:GON852022 GYJ852021:GYJ852022 HIF852021:HIF852022 HSB852021:HSB852022 IBX852021:IBX852022 ILT852021:ILT852022 IVP852021:IVP852022 JFL852021:JFL852022 JPH852021:JPH852022 JZD852021:JZD852022 KIZ852021:KIZ852022 KSV852021:KSV852022 LCR852021:LCR852022 LMN852021:LMN852022 LWJ852021:LWJ852022 MGF852021:MGF852022 MQB852021:MQB852022 MZX852021:MZX852022 NJT852021:NJT852022 NTP852021:NTP852022 ODL852021:ODL852022 ONH852021:ONH852022 OXD852021:OXD852022 PGZ852021:PGZ852022 PQV852021:PQV852022 QAR852021:QAR852022 QKN852021:QKN852022 QUJ852021:QUJ852022 REF852021:REF852022 ROB852021:ROB852022 RXX852021:RXX852022 SHT852021:SHT852022 SRP852021:SRP852022 TBL852021:TBL852022 TLH852021:TLH852022 TVD852021:TVD852022 UEZ852021:UEZ852022 UOV852021:UOV852022 UYR852021:UYR852022 VIN852021:VIN852022 VSJ852021:VSJ852022 WCF852021:WCF852022 WMB852021:WMB852022 WVX852021:WVX852022 P917557:P917558 JL917557:JL917558 TH917557:TH917558 ADD917557:ADD917558 AMZ917557:AMZ917558 AWV917557:AWV917558 BGR917557:BGR917558 BQN917557:BQN917558 CAJ917557:CAJ917558 CKF917557:CKF917558 CUB917557:CUB917558 DDX917557:DDX917558 DNT917557:DNT917558 DXP917557:DXP917558 EHL917557:EHL917558 ERH917557:ERH917558 FBD917557:FBD917558 FKZ917557:FKZ917558 FUV917557:FUV917558 GER917557:GER917558 GON917557:GON917558 GYJ917557:GYJ917558 HIF917557:HIF917558 HSB917557:HSB917558 IBX917557:IBX917558 ILT917557:ILT917558 IVP917557:IVP917558 JFL917557:JFL917558 JPH917557:JPH917558 JZD917557:JZD917558 KIZ917557:KIZ917558 KSV917557:KSV917558 LCR917557:LCR917558 LMN917557:LMN917558 LWJ917557:LWJ917558 MGF917557:MGF917558 MQB917557:MQB917558 MZX917557:MZX917558 NJT917557:NJT917558 NTP917557:NTP917558 ODL917557:ODL917558 ONH917557:ONH917558 OXD917557:OXD917558 PGZ917557:PGZ917558 PQV917557:PQV917558 QAR917557:QAR917558 QKN917557:QKN917558 QUJ917557:QUJ917558 REF917557:REF917558 ROB917557:ROB917558 RXX917557:RXX917558 SHT917557:SHT917558 SRP917557:SRP917558 TBL917557:TBL917558 TLH917557:TLH917558 TVD917557:TVD917558 UEZ917557:UEZ917558 UOV917557:UOV917558 UYR917557:UYR917558 VIN917557:VIN917558 VSJ917557:VSJ917558 WCF917557:WCF917558 WMB917557:WMB917558 WVX917557:WVX917558 P983093:P983094 JL983093:JL983094 TH983093:TH983094 ADD983093:ADD983094 AMZ983093:AMZ983094 AWV983093:AWV983094 BGR983093:BGR983094 BQN983093:BQN983094 CAJ983093:CAJ983094 CKF983093:CKF983094 CUB983093:CUB983094 DDX983093:DDX983094 DNT983093:DNT983094 DXP983093:DXP983094 EHL983093:EHL983094 ERH983093:ERH983094 FBD983093:FBD983094 FKZ983093:FKZ983094 FUV983093:FUV983094 GER983093:GER983094 GON983093:GON983094 GYJ983093:GYJ983094 HIF983093:HIF983094 HSB983093:HSB983094 IBX983093:IBX983094 ILT983093:ILT983094 IVP983093:IVP983094 JFL983093:JFL983094 JPH983093:JPH983094 JZD983093:JZD983094 KIZ983093:KIZ983094 KSV983093:KSV983094 LCR983093:LCR983094 LMN983093:LMN983094 LWJ983093:LWJ983094 MGF983093:MGF983094 MQB983093:MQB983094 MZX983093:MZX983094 NJT983093:NJT983094 NTP983093:NTP983094 ODL983093:ODL983094 ONH983093:ONH983094 OXD983093:OXD983094 PGZ983093:PGZ983094 PQV983093:PQV983094 QAR983093:QAR983094 QKN983093:QKN983094 QUJ983093:QUJ983094 REF983093:REF983094 ROB983093:ROB983094 RXX983093:RXX983094 SHT983093:SHT983094 SRP983093:SRP983094 TBL983093:TBL983094 TLH983093:TLH983094 TVD983093:TVD983094 UEZ983093:UEZ983094 UOV983093:UOV983094 UYR983093:UYR983094 VIN983093:VIN983094 VSJ983093:VSJ983094 WCF983093:WCF983094 WMB983093:WMB983094 WVX983093:WVX983094">
      <formula1>"Seleccionar respuesta,SI,NO"</formula1>
    </dataValidation>
    <dataValidation type="list" allowBlank="1" showInputMessage="1" showErrorMessage="1" sqref="I82 JE82 TA82 ACW82 AMS82 AWO82 BGK82 BQG82 CAC82 CJY82 CTU82 DDQ82 DNM82 DXI82 EHE82 ERA82 FAW82 FKS82 FUO82 GEK82 GOG82 GYC82 HHY82 HRU82 IBQ82 ILM82 IVI82 JFE82 JPA82 JYW82 KIS82 KSO82 LCK82 LMG82 LWC82 MFY82 MPU82 MZQ82 NJM82 NTI82 ODE82 ONA82 OWW82 PGS82 PQO82 QAK82 QKG82 QUC82 RDY82 RNU82 RXQ82 SHM82 SRI82 TBE82 TLA82 TUW82 UES82 UOO82 UYK82 VIG82 VSC82 WBY82 WLU82 WVQ82 I65618 JE65618 TA65618 ACW65618 AMS65618 AWO65618 BGK65618 BQG65618 CAC65618 CJY65618 CTU65618 DDQ65618 DNM65618 DXI65618 EHE65618 ERA65618 FAW65618 FKS65618 FUO65618 GEK65618 GOG65618 GYC65618 HHY65618 HRU65618 IBQ65618 ILM65618 IVI65618 JFE65618 JPA65618 JYW65618 KIS65618 KSO65618 LCK65618 LMG65618 LWC65618 MFY65618 MPU65618 MZQ65618 NJM65618 NTI65618 ODE65618 ONA65618 OWW65618 PGS65618 PQO65618 QAK65618 QKG65618 QUC65618 RDY65618 RNU65618 RXQ65618 SHM65618 SRI65618 TBE65618 TLA65618 TUW65618 UES65618 UOO65618 UYK65618 VIG65618 VSC65618 WBY65618 WLU65618 WVQ65618 I131154 JE131154 TA131154 ACW131154 AMS131154 AWO131154 BGK131154 BQG131154 CAC131154 CJY131154 CTU131154 DDQ131154 DNM131154 DXI131154 EHE131154 ERA131154 FAW131154 FKS131154 FUO131154 GEK131154 GOG131154 GYC131154 HHY131154 HRU131154 IBQ131154 ILM131154 IVI131154 JFE131154 JPA131154 JYW131154 KIS131154 KSO131154 LCK131154 LMG131154 LWC131154 MFY131154 MPU131154 MZQ131154 NJM131154 NTI131154 ODE131154 ONA131154 OWW131154 PGS131154 PQO131154 QAK131154 QKG131154 QUC131154 RDY131154 RNU131154 RXQ131154 SHM131154 SRI131154 TBE131154 TLA131154 TUW131154 UES131154 UOO131154 UYK131154 VIG131154 VSC131154 WBY131154 WLU131154 WVQ131154 I196690 JE196690 TA196690 ACW196690 AMS196690 AWO196690 BGK196690 BQG196690 CAC196690 CJY196690 CTU196690 DDQ196690 DNM196690 DXI196690 EHE196690 ERA196690 FAW196690 FKS196690 FUO196690 GEK196690 GOG196690 GYC196690 HHY196690 HRU196690 IBQ196690 ILM196690 IVI196690 JFE196690 JPA196690 JYW196690 KIS196690 KSO196690 LCK196690 LMG196690 LWC196690 MFY196690 MPU196690 MZQ196690 NJM196690 NTI196690 ODE196690 ONA196690 OWW196690 PGS196690 PQO196690 QAK196690 QKG196690 QUC196690 RDY196690 RNU196690 RXQ196690 SHM196690 SRI196690 TBE196690 TLA196690 TUW196690 UES196690 UOO196690 UYK196690 VIG196690 VSC196690 WBY196690 WLU196690 WVQ196690 I262226 JE262226 TA262226 ACW262226 AMS262226 AWO262226 BGK262226 BQG262226 CAC262226 CJY262226 CTU262226 DDQ262226 DNM262226 DXI262226 EHE262226 ERA262226 FAW262226 FKS262226 FUO262226 GEK262226 GOG262226 GYC262226 HHY262226 HRU262226 IBQ262226 ILM262226 IVI262226 JFE262226 JPA262226 JYW262226 KIS262226 KSO262226 LCK262226 LMG262226 LWC262226 MFY262226 MPU262226 MZQ262226 NJM262226 NTI262226 ODE262226 ONA262226 OWW262226 PGS262226 PQO262226 QAK262226 QKG262226 QUC262226 RDY262226 RNU262226 RXQ262226 SHM262226 SRI262226 TBE262226 TLA262226 TUW262226 UES262226 UOO262226 UYK262226 VIG262226 VSC262226 WBY262226 WLU262226 WVQ262226 I327762 JE327762 TA327762 ACW327762 AMS327762 AWO327762 BGK327762 BQG327762 CAC327762 CJY327762 CTU327762 DDQ327762 DNM327762 DXI327762 EHE327762 ERA327762 FAW327762 FKS327762 FUO327762 GEK327762 GOG327762 GYC327762 HHY327762 HRU327762 IBQ327762 ILM327762 IVI327762 JFE327762 JPA327762 JYW327762 KIS327762 KSO327762 LCK327762 LMG327762 LWC327762 MFY327762 MPU327762 MZQ327762 NJM327762 NTI327762 ODE327762 ONA327762 OWW327762 PGS327762 PQO327762 QAK327762 QKG327762 QUC327762 RDY327762 RNU327762 RXQ327762 SHM327762 SRI327762 TBE327762 TLA327762 TUW327762 UES327762 UOO327762 UYK327762 VIG327762 VSC327762 WBY327762 WLU327762 WVQ327762 I393298 JE393298 TA393298 ACW393298 AMS393298 AWO393298 BGK393298 BQG393298 CAC393298 CJY393298 CTU393298 DDQ393298 DNM393298 DXI393298 EHE393298 ERA393298 FAW393298 FKS393298 FUO393298 GEK393298 GOG393298 GYC393298 HHY393298 HRU393298 IBQ393298 ILM393298 IVI393298 JFE393298 JPA393298 JYW393298 KIS393298 KSO393298 LCK393298 LMG393298 LWC393298 MFY393298 MPU393298 MZQ393298 NJM393298 NTI393298 ODE393298 ONA393298 OWW393298 PGS393298 PQO393298 QAK393298 QKG393298 QUC393298 RDY393298 RNU393298 RXQ393298 SHM393298 SRI393298 TBE393298 TLA393298 TUW393298 UES393298 UOO393298 UYK393298 VIG393298 VSC393298 WBY393298 WLU393298 WVQ393298 I458834 JE458834 TA458834 ACW458834 AMS458834 AWO458834 BGK458834 BQG458834 CAC458834 CJY458834 CTU458834 DDQ458834 DNM458834 DXI458834 EHE458834 ERA458834 FAW458834 FKS458834 FUO458834 GEK458834 GOG458834 GYC458834 HHY458834 HRU458834 IBQ458834 ILM458834 IVI458834 JFE458834 JPA458834 JYW458834 KIS458834 KSO458834 LCK458834 LMG458834 LWC458834 MFY458834 MPU458834 MZQ458834 NJM458834 NTI458834 ODE458834 ONA458834 OWW458834 PGS458834 PQO458834 QAK458834 QKG458834 QUC458834 RDY458834 RNU458834 RXQ458834 SHM458834 SRI458834 TBE458834 TLA458834 TUW458834 UES458834 UOO458834 UYK458834 VIG458834 VSC458834 WBY458834 WLU458834 WVQ458834 I524370 JE524370 TA524370 ACW524370 AMS524370 AWO524370 BGK524370 BQG524370 CAC524370 CJY524370 CTU524370 DDQ524370 DNM524370 DXI524370 EHE524370 ERA524370 FAW524370 FKS524370 FUO524370 GEK524370 GOG524370 GYC524370 HHY524370 HRU524370 IBQ524370 ILM524370 IVI524370 JFE524370 JPA524370 JYW524370 KIS524370 KSO524370 LCK524370 LMG524370 LWC524370 MFY524370 MPU524370 MZQ524370 NJM524370 NTI524370 ODE524370 ONA524370 OWW524370 PGS524370 PQO524370 QAK524370 QKG524370 QUC524370 RDY524370 RNU524370 RXQ524370 SHM524370 SRI524370 TBE524370 TLA524370 TUW524370 UES524370 UOO524370 UYK524370 VIG524370 VSC524370 WBY524370 WLU524370 WVQ524370 I589906 JE589906 TA589906 ACW589906 AMS589906 AWO589906 BGK589906 BQG589906 CAC589906 CJY589906 CTU589906 DDQ589906 DNM589906 DXI589906 EHE589906 ERA589906 FAW589906 FKS589906 FUO589906 GEK589906 GOG589906 GYC589906 HHY589906 HRU589906 IBQ589906 ILM589906 IVI589906 JFE589906 JPA589906 JYW589906 KIS589906 KSO589906 LCK589906 LMG589906 LWC589906 MFY589906 MPU589906 MZQ589906 NJM589906 NTI589906 ODE589906 ONA589906 OWW589906 PGS589906 PQO589906 QAK589906 QKG589906 QUC589906 RDY589906 RNU589906 RXQ589906 SHM589906 SRI589906 TBE589906 TLA589906 TUW589906 UES589906 UOO589906 UYK589906 VIG589906 VSC589906 WBY589906 WLU589906 WVQ589906 I655442 JE655442 TA655442 ACW655442 AMS655442 AWO655442 BGK655442 BQG655442 CAC655442 CJY655442 CTU655442 DDQ655442 DNM655442 DXI655442 EHE655442 ERA655442 FAW655442 FKS655442 FUO655442 GEK655442 GOG655442 GYC655442 HHY655442 HRU655442 IBQ655442 ILM655442 IVI655442 JFE655442 JPA655442 JYW655442 KIS655442 KSO655442 LCK655442 LMG655442 LWC655442 MFY655442 MPU655442 MZQ655442 NJM655442 NTI655442 ODE655442 ONA655442 OWW655442 PGS655442 PQO655442 QAK655442 QKG655442 QUC655442 RDY655442 RNU655442 RXQ655442 SHM655442 SRI655442 TBE655442 TLA655442 TUW655442 UES655442 UOO655442 UYK655442 VIG655442 VSC655442 WBY655442 WLU655442 WVQ655442 I720978 JE720978 TA720978 ACW720978 AMS720978 AWO720978 BGK720978 BQG720978 CAC720978 CJY720978 CTU720978 DDQ720978 DNM720978 DXI720978 EHE720978 ERA720978 FAW720978 FKS720978 FUO720978 GEK720978 GOG720978 GYC720978 HHY720978 HRU720978 IBQ720978 ILM720978 IVI720978 JFE720978 JPA720978 JYW720978 KIS720978 KSO720978 LCK720978 LMG720978 LWC720978 MFY720978 MPU720978 MZQ720978 NJM720978 NTI720978 ODE720978 ONA720978 OWW720978 PGS720978 PQO720978 QAK720978 QKG720978 QUC720978 RDY720978 RNU720978 RXQ720978 SHM720978 SRI720978 TBE720978 TLA720978 TUW720978 UES720978 UOO720978 UYK720978 VIG720978 VSC720978 WBY720978 WLU720978 WVQ720978 I786514 JE786514 TA786514 ACW786514 AMS786514 AWO786514 BGK786514 BQG786514 CAC786514 CJY786514 CTU786514 DDQ786514 DNM786514 DXI786514 EHE786514 ERA786514 FAW786514 FKS786514 FUO786514 GEK786514 GOG786514 GYC786514 HHY786514 HRU786514 IBQ786514 ILM786514 IVI786514 JFE786514 JPA786514 JYW786514 KIS786514 KSO786514 LCK786514 LMG786514 LWC786514 MFY786514 MPU786514 MZQ786514 NJM786514 NTI786514 ODE786514 ONA786514 OWW786514 PGS786514 PQO786514 QAK786514 QKG786514 QUC786514 RDY786514 RNU786514 RXQ786514 SHM786514 SRI786514 TBE786514 TLA786514 TUW786514 UES786514 UOO786514 UYK786514 VIG786514 VSC786514 WBY786514 WLU786514 WVQ786514 I852050 JE852050 TA852050 ACW852050 AMS852050 AWO852050 BGK852050 BQG852050 CAC852050 CJY852050 CTU852050 DDQ852050 DNM852050 DXI852050 EHE852050 ERA852050 FAW852050 FKS852050 FUO852050 GEK852050 GOG852050 GYC852050 HHY852050 HRU852050 IBQ852050 ILM852050 IVI852050 JFE852050 JPA852050 JYW852050 KIS852050 KSO852050 LCK852050 LMG852050 LWC852050 MFY852050 MPU852050 MZQ852050 NJM852050 NTI852050 ODE852050 ONA852050 OWW852050 PGS852050 PQO852050 QAK852050 QKG852050 QUC852050 RDY852050 RNU852050 RXQ852050 SHM852050 SRI852050 TBE852050 TLA852050 TUW852050 UES852050 UOO852050 UYK852050 VIG852050 VSC852050 WBY852050 WLU852050 WVQ852050 I917586 JE917586 TA917586 ACW917586 AMS917586 AWO917586 BGK917586 BQG917586 CAC917586 CJY917586 CTU917586 DDQ917586 DNM917586 DXI917586 EHE917586 ERA917586 FAW917586 FKS917586 FUO917586 GEK917586 GOG917586 GYC917586 HHY917586 HRU917586 IBQ917586 ILM917586 IVI917586 JFE917586 JPA917586 JYW917586 KIS917586 KSO917586 LCK917586 LMG917586 LWC917586 MFY917586 MPU917586 MZQ917586 NJM917586 NTI917586 ODE917586 ONA917586 OWW917586 PGS917586 PQO917586 QAK917586 QKG917586 QUC917586 RDY917586 RNU917586 RXQ917586 SHM917586 SRI917586 TBE917586 TLA917586 TUW917586 UES917586 UOO917586 UYK917586 VIG917586 VSC917586 WBY917586 WLU917586 WVQ917586 I983122 JE983122 TA983122 ACW983122 AMS983122 AWO983122 BGK983122 BQG983122 CAC983122 CJY983122 CTU983122 DDQ983122 DNM983122 DXI983122 EHE983122 ERA983122 FAW983122 FKS983122 FUO983122 GEK983122 GOG983122 GYC983122 HHY983122 HRU983122 IBQ983122 ILM983122 IVI983122 JFE983122 JPA983122 JYW983122 KIS983122 KSO983122 LCK983122 LMG983122 LWC983122 MFY983122 MPU983122 MZQ983122 NJM983122 NTI983122 ODE983122 ONA983122 OWW983122 PGS983122 PQO983122 QAK983122 QKG983122 QUC983122 RDY983122 RNU983122 RXQ983122 SHM983122 SRI983122 TBE983122 TLA983122 TUW983122 UES983122 UOO983122 UYK983122 VIG983122 VSC983122 WBY983122 WLU983122 WVQ983122">
      <formula1>"Seleccionar años,50,30,15,10,5,3"</formula1>
    </dataValidation>
    <dataValidation type="list" allowBlank="1" showInputMessage="1" showErrorMessage="1" sqref="J151 JF151 TB151 ACX151 AMT151 AWP151 BGL151 BQH151 CAD151 CJZ151 CTV151 DDR151 DNN151 DXJ151 EHF151 ERB151 FAX151 FKT151 FUP151 GEL151 GOH151 GYD151 HHZ151 HRV151 IBR151 ILN151 IVJ151 JFF151 JPB151 JYX151 KIT151 KSP151 LCL151 LMH151 LWD151 MFZ151 MPV151 MZR151 NJN151 NTJ151 ODF151 ONB151 OWX151 PGT151 PQP151 QAL151 QKH151 QUD151 RDZ151 RNV151 RXR151 SHN151 SRJ151 TBF151 TLB151 TUX151 UET151 UOP151 UYL151 VIH151 VSD151 WBZ151 WLV151 WVR151 J65687 JF65687 TB65687 ACX65687 AMT65687 AWP65687 BGL65687 BQH65687 CAD65687 CJZ65687 CTV65687 DDR65687 DNN65687 DXJ65687 EHF65687 ERB65687 FAX65687 FKT65687 FUP65687 GEL65687 GOH65687 GYD65687 HHZ65687 HRV65687 IBR65687 ILN65687 IVJ65687 JFF65687 JPB65687 JYX65687 KIT65687 KSP65687 LCL65687 LMH65687 LWD65687 MFZ65687 MPV65687 MZR65687 NJN65687 NTJ65687 ODF65687 ONB65687 OWX65687 PGT65687 PQP65687 QAL65687 QKH65687 QUD65687 RDZ65687 RNV65687 RXR65687 SHN65687 SRJ65687 TBF65687 TLB65687 TUX65687 UET65687 UOP65687 UYL65687 VIH65687 VSD65687 WBZ65687 WLV65687 WVR65687 J131223 JF131223 TB131223 ACX131223 AMT131223 AWP131223 BGL131223 BQH131223 CAD131223 CJZ131223 CTV131223 DDR131223 DNN131223 DXJ131223 EHF131223 ERB131223 FAX131223 FKT131223 FUP131223 GEL131223 GOH131223 GYD131223 HHZ131223 HRV131223 IBR131223 ILN131223 IVJ131223 JFF131223 JPB131223 JYX131223 KIT131223 KSP131223 LCL131223 LMH131223 LWD131223 MFZ131223 MPV131223 MZR131223 NJN131223 NTJ131223 ODF131223 ONB131223 OWX131223 PGT131223 PQP131223 QAL131223 QKH131223 QUD131223 RDZ131223 RNV131223 RXR131223 SHN131223 SRJ131223 TBF131223 TLB131223 TUX131223 UET131223 UOP131223 UYL131223 VIH131223 VSD131223 WBZ131223 WLV131223 WVR131223 J196759 JF196759 TB196759 ACX196759 AMT196759 AWP196759 BGL196759 BQH196759 CAD196759 CJZ196759 CTV196759 DDR196759 DNN196759 DXJ196759 EHF196759 ERB196759 FAX196759 FKT196759 FUP196759 GEL196759 GOH196759 GYD196759 HHZ196759 HRV196759 IBR196759 ILN196759 IVJ196759 JFF196759 JPB196759 JYX196759 KIT196759 KSP196759 LCL196759 LMH196759 LWD196759 MFZ196759 MPV196759 MZR196759 NJN196759 NTJ196759 ODF196759 ONB196759 OWX196759 PGT196759 PQP196759 QAL196759 QKH196759 QUD196759 RDZ196759 RNV196759 RXR196759 SHN196759 SRJ196759 TBF196759 TLB196759 TUX196759 UET196759 UOP196759 UYL196759 VIH196759 VSD196759 WBZ196759 WLV196759 WVR196759 J262295 JF262295 TB262295 ACX262295 AMT262295 AWP262295 BGL262295 BQH262295 CAD262295 CJZ262295 CTV262295 DDR262295 DNN262295 DXJ262295 EHF262295 ERB262295 FAX262295 FKT262295 FUP262295 GEL262295 GOH262295 GYD262295 HHZ262295 HRV262295 IBR262295 ILN262295 IVJ262295 JFF262295 JPB262295 JYX262295 KIT262295 KSP262295 LCL262295 LMH262295 LWD262295 MFZ262295 MPV262295 MZR262295 NJN262295 NTJ262295 ODF262295 ONB262295 OWX262295 PGT262295 PQP262295 QAL262295 QKH262295 QUD262295 RDZ262295 RNV262295 RXR262295 SHN262295 SRJ262295 TBF262295 TLB262295 TUX262295 UET262295 UOP262295 UYL262295 VIH262295 VSD262295 WBZ262295 WLV262295 WVR262295 J327831 JF327831 TB327831 ACX327831 AMT327831 AWP327831 BGL327831 BQH327831 CAD327831 CJZ327831 CTV327831 DDR327831 DNN327831 DXJ327831 EHF327831 ERB327831 FAX327831 FKT327831 FUP327831 GEL327831 GOH327831 GYD327831 HHZ327831 HRV327831 IBR327831 ILN327831 IVJ327831 JFF327831 JPB327831 JYX327831 KIT327831 KSP327831 LCL327831 LMH327831 LWD327831 MFZ327831 MPV327831 MZR327831 NJN327831 NTJ327831 ODF327831 ONB327831 OWX327831 PGT327831 PQP327831 QAL327831 QKH327831 QUD327831 RDZ327831 RNV327831 RXR327831 SHN327831 SRJ327831 TBF327831 TLB327831 TUX327831 UET327831 UOP327831 UYL327831 VIH327831 VSD327831 WBZ327831 WLV327831 WVR327831 J393367 JF393367 TB393367 ACX393367 AMT393367 AWP393367 BGL393367 BQH393367 CAD393367 CJZ393367 CTV393367 DDR393367 DNN393367 DXJ393367 EHF393367 ERB393367 FAX393367 FKT393367 FUP393367 GEL393367 GOH393367 GYD393367 HHZ393367 HRV393367 IBR393367 ILN393367 IVJ393367 JFF393367 JPB393367 JYX393367 KIT393367 KSP393367 LCL393367 LMH393367 LWD393367 MFZ393367 MPV393367 MZR393367 NJN393367 NTJ393367 ODF393367 ONB393367 OWX393367 PGT393367 PQP393367 QAL393367 QKH393367 QUD393367 RDZ393367 RNV393367 RXR393367 SHN393367 SRJ393367 TBF393367 TLB393367 TUX393367 UET393367 UOP393367 UYL393367 VIH393367 VSD393367 WBZ393367 WLV393367 WVR393367 J458903 JF458903 TB458903 ACX458903 AMT458903 AWP458903 BGL458903 BQH458903 CAD458903 CJZ458903 CTV458903 DDR458903 DNN458903 DXJ458903 EHF458903 ERB458903 FAX458903 FKT458903 FUP458903 GEL458903 GOH458903 GYD458903 HHZ458903 HRV458903 IBR458903 ILN458903 IVJ458903 JFF458903 JPB458903 JYX458903 KIT458903 KSP458903 LCL458903 LMH458903 LWD458903 MFZ458903 MPV458903 MZR458903 NJN458903 NTJ458903 ODF458903 ONB458903 OWX458903 PGT458903 PQP458903 QAL458903 QKH458903 QUD458903 RDZ458903 RNV458903 RXR458903 SHN458903 SRJ458903 TBF458903 TLB458903 TUX458903 UET458903 UOP458903 UYL458903 VIH458903 VSD458903 WBZ458903 WLV458903 WVR458903 J524439 JF524439 TB524439 ACX524439 AMT524439 AWP524439 BGL524439 BQH524439 CAD524439 CJZ524439 CTV524439 DDR524439 DNN524439 DXJ524439 EHF524439 ERB524439 FAX524439 FKT524439 FUP524439 GEL524439 GOH524439 GYD524439 HHZ524439 HRV524439 IBR524439 ILN524439 IVJ524439 JFF524439 JPB524439 JYX524439 KIT524439 KSP524439 LCL524439 LMH524439 LWD524439 MFZ524439 MPV524439 MZR524439 NJN524439 NTJ524439 ODF524439 ONB524439 OWX524439 PGT524439 PQP524439 QAL524439 QKH524439 QUD524439 RDZ524439 RNV524439 RXR524439 SHN524439 SRJ524439 TBF524439 TLB524439 TUX524439 UET524439 UOP524439 UYL524439 VIH524439 VSD524439 WBZ524439 WLV524439 WVR524439 J589975 JF589975 TB589975 ACX589975 AMT589975 AWP589975 BGL589975 BQH589975 CAD589975 CJZ589975 CTV589975 DDR589975 DNN589975 DXJ589975 EHF589975 ERB589975 FAX589975 FKT589975 FUP589975 GEL589975 GOH589975 GYD589975 HHZ589975 HRV589975 IBR589975 ILN589975 IVJ589975 JFF589975 JPB589975 JYX589975 KIT589975 KSP589975 LCL589975 LMH589975 LWD589975 MFZ589975 MPV589975 MZR589975 NJN589975 NTJ589975 ODF589975 ONB589975 OWX589975 PGT589975 PQP589975 QAL589975 QKH589975 QUD589975 RDZ589975 RNV589975 RXR589975 SHN589975 SRJ589975 TBF589975 TLB589975 TUX589975 UET589975 UOP589975 UYL589975 VIH589975 VSD589975 WBZ589975 WLV589975 WVR589975 J655511 JF655511 TB655511 ACX655511 AMT655511 AWP655511 BGL655511 BQH655511 CAD655511 CJZ655511 CTV655511 DDR655511 DNN655511 DXJ655511 EHF655511 ERB655511 FAX655511 FKT655511 FUP655511 GEL655511 GOH655511 GYD655511 HHZ655511 HRV655511 IBR655511 ILN655511 IVJ655511 JFF655511 JPB655511 JYX655511 KIT655511 KSP655511 LCL655511 LMH655511 LWD655511 MFZ655511 MPV655511 MZR655511 NJN655511 NTJ655511 ODF655511 ONB655511 OWX655511 PGT655511 PQP655511 QAL655511 QKH655511 QUD655511 RDZ655511 RNV655511 RXR655511 SHN655511 SRJ655511 TBF655511 TLB655511 TUX655511 UET655511 UOP655511 UYL655511 VIH655511 VSD655511 WBZ655511 WLV655511 WVR655511 J721047 JF721047 TB721047 ACX721047 AMT721047 AWP721047 BGL721047 BQH721047 CAD721047 CJZ721047 CTV721047 DDR721047 DNN721047 DXJ721047 EHF721047 ERB721047 FAX721047 FKT721047 FUP721047 GEL721047 GOH721047 GYD721047 HHZ721047 HRV721047 IBR721047 ILN721047 IVJ721047 JFF721047 JPB721047 JYX721047 KIT721047 KSP721047 LCL721047 LMH721047 LWD721047 MFZ721047 MPV721047 MZR721047 NJN721047 NTJ721047 ODF721047 ONB721047 OWX721047 PGT721047 PQP721047 QAL721047 QKH721047 QUD721047 RDZ721047 RNV721047 RXR721047 SHN721047 SRJ721047 TBF721047 TLB721047 TUX721047 UET721047 UOP721047 UYL721047 VIH721047 VSD721047 WBZ721047 WLV721047 WVR721047 J786583 JF786583 TB786583 ACX786583 AMT786583 AWP786583 BGL786583 BQH786583 CAD786583 CJZ786583 CTV786583 DDR786583 DNN786583 DXJ786583 EHF786583 ERB786583 FAX786583 FKT786583 FUP786583 GEL786583 GOH786583 GYD786583 HHZ786583 HRV786583 IBR786583 ILN786583 IVJ786583 JFF786583 JPB786583 JYX786583 KIT786583 KSP786583 LCL786583 LMH786583 LWD786583 MFZ786583 MPV786583 MZR786583 NJN786583 NTJ786583 ODF786583 ONB786583 OWX786583 PGT786583 PQP786583 QAL786583 QKH786583 QUD786583 RDZ786583 RNV786583 RXR786583 SHN786583 SRJ786583 TBF786583 TLB786583 TUX786583 UET786583 UOP786583 UYL786583 VIH786583 VSD786583 WBZ786583 WLV786583 WVR786583 J852119 JF852119 TB852119 ACX852119 AMT852119 AWP852119 BGL852119 BQH852119 CAD852119 CJZ852119 CTV852119 DDR852119 DNN852119 DXJ852119 EHF852119 ERB852119 FAX852119 FKT852119 FUP852119 GEL852119 GOH852119 GYD852119 HHZ852119 HRV852119 IBR852119 ILN852119 IVJ852119 JFF852119 JPB852119 JYX852119 KIT852119 KSP852119 LCL852119 LMH852119 LWD852119 MFZ852119 MPV852119 MZR852119 NJN852119 NTJ852119 ODF852119 ONB852119 OWX852119 PGT852119 PQP852119 QAL852119 QKH852119 QUD852119 RDZ852119 RNV852119 RXR852119 SHN852119 SRJ852119 TBF852119 TLB852119 TUX852119 UET852119 UOP852119 UYL852119 VIH852119 VSD852119 WBZ852119 WLV852119 WVR852119 J917655 JF917655 TB917655 ACX917655 AMT917655 AWP917655 BGL917655 BQH917655 CAD917655 CJZ917655 CTV917655 DDR917655 DNN917655 DXJ917655 EHF917655 ERB917655 FAX917655 FKT917655 FUP917655 GEL917655 GOH917655 GYD917655 HHZ917655 HRV917655 IBR917655 ILN917655 IVJ917655 JFF917655 JPB917655 JYX917655 KIT917655 KSP917655 LCL917655 LMH917655 LWD917655 MFZ917655 MPV917655 MZR917655 NJN917655 NTJ917655 ODF917655 ONB917655 OWX917655 PGT917655 PQP917655 QAL917655 QKH917655 QUD917655 RDZ917655 RNV917655 RXR917655 SHN917655 SRJ917655 TBF917655 TLB917655 TUX917655 UET917655 UOP917655 UYL917655 VIH917655 VSD917655 WBZ917655 WLV917655 WVR917655 J983191 JF983191 TB983191 ACX983191 AMT983191 AWP983191 BGL983191 BQH983191 CAD983191 CJZ983191 CTV983191 DDR983191 DNN983191 DXJ983191 EHF983191 ERB983191 FAX983191 FKT983191 FUP983191 GEL983191 GOH983191 GYD983191 HHZ983191 HRV983191 IBR983191 ILN983191 IVJ983191 JFF983191 JPB983191 JYX983191 KIT983191 KSP983191 LCL983191 LMH983191 LWD983191 MFZ983191 MPV983191 MZR983191 NJN983191 NTJ983191 ODF983191 ONB983191 OWX983191 PGT983191 PQP983191 QAL983191 QKH983191 QUD983191 RDZ983191 RNV983191 RXR983191 SHN983191 SRJ983191 TBF983191 TLB983191 TUX983191 UET983191 UOP983191 UYL983191 VIH983191 VSD983191 WBZ983191 WLV983191 WVR983191 T17:U17 JP17:JQ17 TL17:TM17 ADH17:ADI17 AND17:ANE17 AWZ17:AXA17 BGV17:BGW17 BQR17:BQS17 CAN17:CAO17 CKJ17:CKK17 CUF17:CUG17 DEB17:DEC17 DNX17:DNY17 DXT17:DXU17 EHP17:EHQ17 ERL17:ERM17 FBH17:FBI17 FLD17:FLE17 FUZ17:FVA17 GEV17:GEW17 GOR17:GOS17 GYN17:GYO17 HIJ17:HIK17 HSF17:HSG17 ICB17:ICC17 ILX17:ILY17 IVT17:IVU17 JFP17:JFQ17 JPL17:JPM17 JZH17:JZI17 KJD17:KJE17 KSZ17:KTA17 LCV17:LCW17 LMR17:LMS17 LWN17:LWO17 MGJ17:MGK17 MQF17:MQG17 NAB17:NAC17 NJX17:NJY17 NTT17:NTU17 ODP17:ODQ17 ONL17:ONM17 OXH17:OXI17 PHD17:PHE17 PQZ17:PRA17 QAV17:QAW17 QKR17:QKS17 QUN17:QUO17 REJ17:REK17 ROF17:ROG17 RYB17:RYC17 SHX17:SHY17 SRT17:SRU17 TBP17:TBQ17 TLL17:TLM17 TVH17:TVI17 UFD17:UFE17 UOZ17:UPA17 UYV17:UYW17 VIR17:VIS17 VSN17:VSO17 WCJ17:WCK17 WMF17:WMG17 WWB17:WWC17 T65553:U65553 JP65553:JQ65553 TL65553:TM65553 ADH65553:ADI65553 AND65553:ANE65553 AWZ65553:AXA65553 BGV65553:BGW65553 BQR65553:BQS65553 CAN65553:CAO65553 CKJ65553:CKK65553 CUF65553:CUG65553 DEB65553:DEC65553 DNX65553:DNY65553 DXT65553:DXU65553 EHP65553:EHQ65553 ERL65553:ERM65553 FBH65553:FBI65553 FLD65553:FLE65553 FUZ65553:FVA65553 GEV65553:GEW65553 GOR65553:GOS65553 GYN65553:GYO65553 HIJ65553:HIK65553 HSF65553:HSG65553 ICB65553:ICC65553 ILX65553:ILY65553 IVT65553:IVU65553 JFP65553:JFQ65553 JPL65553:JPM65553 JZH65553:JZI65553 KJD65553:KJE65553 KSZ65553:KTA65553 LCV65553:LCW65553 LMR65553:LMS65553 LWN65553:LWO65553 MGJ65553:MGK65553 MQF65553:MQG65553 NAB65553:NAC65553 NJX65553:NJY65553 NTT65553:NTU65553 ODP65553:ODQ65553 ONL65553:ONM65553 OXH65553:OXI65553 PHD65553:PHE65553 PQZ65553:PRA65553 QAV65553:QAW65553 QKR65553:QKS65553 QUN65553:QUO65553 REJ65553:REK65553 ROF65553:ROG65553 RYB65553:RYC65553 SHX65553:SHY65553 SRT65553:SRU65553 TBP65553:TBQ65553 TLL65553:TLM65553 TVH65553:TVI65553 UFD65553:UFE65553 UOZ65553:UPA65553 UYV65553:UYW65553 VIR65553:VIS65553 VSN65553:VSO65553 WCJ65553:WCK65553 WMF65553:WMG65553 WWB65553:WWC65553 T131089:U131089 JP131089:JQ131089 TL131089:TM131089 ADH131089:ADI131089 AND131089:ANE131089 AWZ131089:AXA131089 BGV131089:BGW131089 BQR131089:BQS131089 CAN131089:CAO131089 CKJ131089:CKK131089 CUF131089:CUG131089 DEB131089:DEC131089 DNX131089:DNY131089 DXT131089:DXU131089 EHP131089:EHQ131089 ERL131089:ERM131089 FBH131089:FBI131089 FLD131089:FLE131089 FUZ131089:FVA131089 GEV131089:GEW131089 GOR131089:GOS131089 GYN131089:GYO131089 HIJ131089:HIK131089 HSF131089:HSG131089 ICB131089:ICC131089 ILX131089:ILY131089 IVT131089:IVU131089 JFP131089:JFQ131089 JPL131089:JPM131089 JZH131089:JZI131089 KJD131089:KJE131089 KSZ131089:KTA131089 LCV131089:LCW131089 LMR131089:LMS131089 LWN131089:LWO131089 MGJ131089:MGK131089 MQF131089:MQG131089 NAB131089:NAC131089 NJX131089:NJY131089 NTT131089:NTU131089 ODP131089:ODQ131089 ONL131089:ONM131089 OXH131089:OXI131089 PHD131089:PHE131089 PQZ131089:PRA131089 QAV131089:QAW131089 QKR131089:QKS131089 QUN131089:QUO131089 REJ131089:REK131089 ROF131089:ROG131089 RYB131089:RYC131089 SHX131089:SHY131089 SRT131089:SRU131089 TBP131089:TBQ131089 TLL131089:TLM131089 TVH131089:TVI131089 UFD131089:UFE131089 UOZ131089:UPA131089 UYV131089:UYW131089 VIR131089:VIS131089 VSN131089:VSO131089 WCJ131089:WCK131089 WMF131089:WMG131089 WWB131089:WWC131089 T196625:U196625 JP196625:JQ196625 TL196625:TM196625 ADH196625:ADI196625 AND196625:ANE196625 AWZ196625:AXA196625 BGV196625:BGW196625 BQR196625:BQS196625 CAN196625:CAO196625 CKJ196625:CKK196625 CUF196625:CUG196625 DEB196625:DEC196625 DNX196625:DNY196625 DXT196625:DXU196625 EHP196625:EHQ196625 ERL196625:ERM196625 FBH196625:FBI196625 FLD196625:FLE196625 FUZ196625:FVA196625 GEV196625:GEW196625 GOR196625:GOS196625 GYN196625:GYO196625 HIJ196625:HIK196625 HSF196625:HSG196625 ICB196625:ICC196625 ILX196625:ILY196625 IVT196625:IVU196625 JFP196625:JFQ196625 JPL196625:JPM196625 JZH196625:JZI196625 KJD196625:KJE196625 KSZ196625:KTA196625 LCV196625:LCW196625 LMR196625:LMS196625 LWN196625:LWO196625 MGJ196625:MGK196625 MQF196625:MQG196625 NAB196625:NAC196625 NJX196625:NJY196625 NTT196625:NTU196625 ODP196625:ODQ196625 ONL196625:ONM196625 OXH196625:OXI196625 PHD196625:PHE196625 PQZ196625:PRA196625 QAV196625:QAW196625 QKR196625:QKS196625 QUN196625:QUO196625 REJ196625:REK196625 ROF196625:ROG196625 RYB196625:RYC196625 SHX196625:SHY196625 SRT196625:SRU196625 TBP196625:TBQ196625 TLL196625:TLM196625 TVH196625:TVI196625 UFD196625:UFE196625 UOZ196625:UPA196625 UYV196625:UYW196625 VIR196625:VIS196625 VSN196625:VSO196625 WCJ196625:WCK196625 WMF196625:WMG196625 WWB196625:WWC196625 T262161:U262161 JP262161:JQ262161 TL262161:TM262161 ADH262161:ADI262161 AND262161:ANE262161 AWZ262161:AXA262161 BGV262161:BGW262161 BQR262161:BQS262161 CAN262161:CAO262161 CKJ262161:CKK262161 CUF262161:CUG262161 DEB262161:DEC262161 DNX262161:DNY262161 DXT262161:DXU262161 EHP262161:EHQ262161 ERL262161:ERM262161 FBH262161:FBI262161 FLD262161:FLE262161 FUZ262161:FVA262161 GEV262161:GEW262161 GOR262161:GOS262161 GYN262161:GYO262161 HIJ262161:HIK262161 HSF262161:HSG262161 ICB262161:ICC262161 ILX262161:ILY262161 IVT262161:IVU262161 JFP262161:JFQ262161 JPL262161:JPM262161 JZH262161:JZI262161 KJD262161:KJE262161 KSZ262161:KTA262161 LCV262161:LCW262161 LMR262161:LMS262161 LWN262161:LWO262161 MGJ262161:MGK262161 MQF262161:MQG262161 NAB262161:NAC262161 NJX262161:NJY262161 NTT262161:NTU262161 ODP262161:ODQ262161 ONL262161:ONM262161 OXH262161:OXI262161 PHD262161:PHE262161 PQZ262161:PRA262161 QAV262161:QAW262161 QKR262161:QKS262161 QUN262161:QUO262161 REJ262161:REK262161 ROF262161:ROG262161 RYB262161:RYC262161 SHX262161:SHY262161 SRT262161:SRU262161 TBP262161:TBQ262161 TLL262161:TLM262161 TVH262161:TVI262161 UFD262161:UFE262161 UOZ262161:UPA262161 UYV262161:UYW262161 VIR262161:VIS262161 VSN262161:VSO262161 WCJ262161:WCK262161 WMF262161:WMG262161 WWB262161:WWC262161 T327697:U327697 JP327697:JQ327697 TL327697:TM327697 ADH327697:ADI327697 AND327697:ANE327697 AWZ327697:AXA327697 BGV327697:BGW327697 BQR327697:BQS327697 CAN327697:CAO327697 CKJ327697:CKK327697 CUF327697:CUG327697 DEB327697:DEC327697 DNX327697:DNY327697 DXT327697:DXU327697 EHP327697:EHQ327697 ERL327697:ERM327697 FBH327697:FBI327697 FLD327697:FLE327697 FUZ327697:FVA327697 GEV327697:GEW327697 GOR327697:GOS327697 GYN327697:GYO327697 HIJ327697:HIK327697 HSF327697:HSG327697 ICB327697:ICC327697 ILX327697:ILY327697 IVT327697:IVU327697 JFP327697:JFQ327697 JPL327697:JPM327697 JZH327697:JZI327697 KJD327697:KJE327697 KSZ327697:KTA327697 LCV327697:LCW327697 LMR327697:LMS327697 LWN327697:LWO327697 MGJ327697:MGK327697 MQF327697:MQG327697 NAB327697:NAC327697 NJX327697:NJY327697 NTT327697:NTU327697 ODP327697:ODQ327697 ONL327697:ONM327697 OXH327697:OXI327697 PHD327697:PHE327697 PQZ327697:PRA327697 QAV327697:QAW327697 QKR327697:QKS327697 QUN327697:QUO327697 REJ327697:REK327697 ROF327697:ROG327697 RYB327697:RYC327697 SHX327697:SHY327697 SRT327697:SRU327697 TBP327697:TBQ327697 TLL327697:TLM327697 TVH327697:TVI327697 UFD327697:UFE327697 UOZ327697:UPA327697 UYV327697:UYW327697 VIR327697:VIS327697 VSN327697:VSO327697 WCJ327697:WCK327697 WMF327697:WMG327697 WWB327697:WWC327697 T393233:U393233 JP393233:JQ393233 TL393233:TM393233 ADH393233:ADI393233 AND393233:ANE393233 AWZ393233:AXA393233 BGV393233:BGW393233 BQR393233:BQS393233 CAN393233:CAO393233 CKJ393233:CKK393233 CUF393233:CUG393233 DEB393233:DEC393233 DNX393233:DNY393233 DXT393233:DXU393233 EHP393233:EHQ393233 ERL393233:ERM393233 FBH393233:FBI393233 FLD393233:FLE393233 FUZ393233:FVA393233 GEV393233:GEW393233 GOR393233:GOS393233 GYN393233:GYO393233 HIJ393233:HIK393233 HSF393233:HSG393233 ICB393233:ICC393233 ILX393233:ILY393233 IVT393233:IVU393233 JFP393233:JFQ393233 JPL393233:JPM393233 JZH393233:JZI393233 KJD393233:KJE393233 KSZ393233:KTA393233 LCV393233:LCW393233 LMR393233:LMS393233 LWN393233:LWO393233 MGJ393233:MGK393233 MQF393233:MQG393233 NAB393233:NAC393233 NJX393233:NJY393233 NTT393233:NTU393233 ODP393233:ODQ393233 ONL393233:ONM393233 OXH393233:OXI393233 PHD393233:PHE393233 PQZ393233:PRA393233 QAV393233:QAW393233 QKR393233:QKS393233 QUN393233:QUO393233 REJ393233:REK393233 ROF393233:ROG393233 RYB393233:RYC393233 SHX393233:SHY393233 SRT393233:SRU393233 TBP393233:TBQ393233 TLL393233:TLM393233 TVH393233:TVI393233 UFD393233:UFE393233 UOZ393233:UPA393233 UYV393233:UYW393233 VIR393233:VIS393233 VSN393233:VSO393233 WCJ393233:WCK393233 WMF393233:WMG393233 WWB393233:WWC393233 T458769:U458769 JP458769:JQ458769 TL458769:TM458769 ADH458769:ADI458769 AND458769:ANE458769 AWZ458769:AXA458769 BGV458769:BGW458769 BQR458769:BQS458769 CAN458769:CAO458769 CKJ458769:CKK458769 CUF458769:CUG458769 DEB458769:DEC458769 DNX458769:DNY458769 DXT458769:DXU458769 EHP458769:EHQ458769 ERL458769:ERM458769 FBH458769:FBI458769 FLD458769:FLE458769 FUZ458769:FVA458769 GEV458769:GEW458769 GOR458769:GOS458769 GYN458769:GYO458769 HIJ458769:HIK458769 HSF458769:HSG458769 ICB458769:ICC458769 ILX458769:ILY458769 IVT458769:IVU458769 JFP458769:JFQ458769 JPL458769:JPM458769 JZH458769:JZI458769 KJD458769:KJE458769 KSZ458769:KTA458769 LCV458769:LCW458769 LMR458769:LMS458769 LWN458769:LWO458769 MGJ458769:MGK458769 MQF458769:MQG458769 NAB458769:NAC458769 NJX458769:NJY458769 NTT458769:NTU458769 ODP458769:ODQ458769 ONL458769:ONM458769 OXH458769:OXI458769 PHD458769:PHE458769 PQZ458769:PRA458769 QAV458769:QAW458769 QKR458769:QKS458769 QUN458769:QUO458769 REJ458769:REK458769 ROF458769:ROG458769 RYB458769:RYC458769 SHX458769:SHY458769 SRT458769:SRU458769 TBP458769:TBQ458769 TLL458769:TLM458769 TVH458769:TVI458769 UFD458769:UFE458769 UOZ458769:UPA458769 UYV458769:UYW458769 VIR458769:VIS458769 VSN458769:VSO458769 WCJ458769:WCK458769 WMF458769:WMG458769 WWB458769:WWC458769 T524305:U524305 JP524305:JQ524305 TL524305:TM524305 ADH524305:ADI524305 AND524305:ANE524305 AWZ524305:AXA524305 BGV524305:BGW524305 BQR524305:BQS524305 CAN524305:CAO524305 CKJ524305:CKK524305 CUF524305:CUG524305 DEB524305:DEC524305 DNX524305:DNY524305 DXT524305:DXU524305 EHP524305:EHQ524305 ERL524305:ERM524305 FBH524305:FBI524305 FLD524305:FLE524305 FUZ524305:FVA524305 GEV524305:GEW524305 GOR524305:GOS524305 GYN524305:GYO524305 HIJ524305:HIK524305 HSF524305:HSG524305 ICB524305:ICC524305 ILX524305:ILY524305 IVT524305:IVU524305 JFP524305:JFQ524305 JPL524305:JPM524305 JZH524305:JZI524305 KJD524305:KJE524305 KSZ524305:KTA524305 LCV524305:LCW524305 LMR524305:LMS524305 LWN524305:LWO524305 MGJ524305:MGK524305 MQF524305:MQG524305 NAB524305:NAC524305 NJX524305:NJY524305 NTT524305:NTU524305 ODP524305:ODQ524305 ONL524305:ONM524305 OXH524305:OXI524305 PHD524305:PHE524305 PQZ524305:PRA524305 QAV524305:QAW524305 QKR524305:QKS524305 QUN524305:QUO524305 REJ524305:REK524305 ROF524305:ROG524305 RYB524305:RYC524305 SHX524305:SHY524305 SRT524305:SRU524305 TBP524305:TBQ524305 TLL524305:TLM524305 TVH524305:TVI524305 UFD524305:UFE524305 UOZ524305:UPA524305 UYV524305:UYW524305 VIR524305:VIS524305 VSN524305:VSO524305 WCJ524305:WCK524305 WMF524305:WMG524305 WWB524305:WWC524305 T589841:U589841 JP589841:JQ589841 TL589841:TM589841 ADH589841:ADI589841 AND589841:ANE589841 AWZ589841:AXA589841 BGV589841:BGW589841 BQR589841:BQS589841 CAN589841:CAO589841 CKJ589841:CKK589841 CUF589841:CUG589841 DEB589841:DEC589841 DNX589841:DNY589841 DXT589841:DXU589841 EHP589841:EHQ589841 ERL589841:ERM589841 FBH589841:FBI589841 FLD589841:FLE589841 FUZ589841:FVA589841 GEV589841:GEW589841 GOR589841:GOS589841 GYN589841:GYO589841 HIJ589841:HIK589841 HSF589841:HSG589841 ICB589841:ICC589841 ILX589841:ILY589841 IVT589841:IVU589841 JFP589841:JFQ589841 JPL589841:JPM589841 JZH589841:JZI589841 KJD589841:KJE589841 KSZ589841:KTA589841 LCV589841:LCW589841 LMR589841:LMS589841 LWN589841:LWO589841 MGJ589841:MGK589841 MQF589841:MQG589841 NAB589841:NAC589841 NJX589841:NJY589841 NTT589841:NTU589841 ODP589841:ODQ589841 ONL589841:ONM589841 OXH589841:OXI589841 PHD589841:PHE589841 PQZ589841:PRA589841 QAV589841:QAW589841 QKR589841:QKS589841 QUN589841:QUO589841 REJ589841:REK589841 ROF589841:ROG589841 RYB589841:RYC589841 SHX589841:SHY589841 SRT589841:SRU589841 TBP589841:TBQ589841 TLL589841:TLM589841 TVH589841:TVI589841 UFD589841:UFE589841 UOZ589841:UPA589841 UYV589841:UYW589841 VIR589841:VIS589841 VSN589841:VSO589841 WCJ589841:WCK589841 WMF589841:WMG589841 WWB589841:WWC589841 T655377:U655377 JP655377:JQ655377 TL655377:TM655377 ADH655377:ADI655377 AND655377:ANE655377 AWZ655377:AXA655377 BGV655377:BGW655377 BQR655377:BQS655377 CAN655377:CAO655377 CKJ655377:CKK655377 CUF655377:CUG655377 DEB655377:DEC655377 DNX655377:DNY655377 DXT655377:DXU655377 EHP655377:EHQ655377 ERL655377:ERM655377 FBH655377:FBI655377 FLD655377:FLE655377 FUZ655377:FVA655377 GEV655377:GEW655377 GOR655377:GOS655377 GYN655377:GYO655377 HIJ655377:HIK655377 HSF655377:HSG655377 ICB655377:ICC655377 ILX655377:ILY655377 IVT655377:IVU655377 JFP655377:JFQ655377 JPL655377:JPM655377 JZH655377:JZI655377 KJD655377:KJE655377 KSZ655377:KTA655377 LCV655377:LCW655377 LMR655377:LMS655377 LWN655377:LWO655377 MGJ655377:MGK655377 MQF655377:MQG655377 NAB655377:NAC655377 NJX655377:NJY655377 NTT655377:NTU655377 ODP655377:ODQ655377 ONL655377:ONM655377 OXH655377:OXI655377 PHD655377:PHE655377 PQZ655377:PRA655377 QAV655377:QAW655377 QKR655377:QKS655377 QUN655377:QUO655377 REJ655377:REK655377 ROF655377:ROG655377 RYB655377:RYC655377 SHX655377:SHY655377 SRT655377:SRU655377 TBP655377:TBQ655377 TLL655377:TLM655377 TVH655377:TVI655377 UFD655377:UFE655377 UOZ655377:UPA655377 UYV655377:UYW655377 VIR655377:VIS655377 VSN655377:VSO655377 WCJ655377:WCK655377 WMF655377:WMG655377 WWB655377:WWC655377 T720913:U720913 JP720913:JQ720913 TL720913:TM720913 ADH720913:ADI720913 AND720913:ANE720913 AWZ720913:AXA720913 BGV720913:BGW720913 BQR720913:BQS720913 CAN720913:CAO720913 CKJ720913:CKK720913 CUF720913:CUG720913 DEB720913:DEC720913 DNX720913:DNY720913 DXT720913:DXU720913 EHP720913:EHQ720913 ERL720913:ERM720913 FBH720913:FBI720913 FLD720913:FLE720913 FUZ720913:FVA720913 GEV720913:GEW720913 GOR720913:GOS720913 GYN720913:GYO720913 HIJ720913:HIK720913 HSF720913:HSG720913 ICB720913:ICC720913 ILX720913:ILY720913 IVT720913:IVU720913 JFP720913:JFQ720913 JPL720913:JPM720913 JZH720913:JZI720913 KJD720913:KJE720913 KSZ720913:KTA720913 LCV720913:LCW720913 LMR720913:LMS720913 LWN720913:LWO720913 MGJ720913:MGK720913 MQF720913:MQG720913 NAB720913:NAC720913 NJX720913:NJY720913 NTT720913:NTU720913 ODP720913:ODQ720913 ONL720913:ONM720913 OXH720913:OXI720913 PHD720913:PHE720913 PQZ720913:PRA720913 QAV720913:QAW720913 QKR720913:QKS720913 QUN720913:QUO720913 REJ720913:REK720913 ROF720913:ROG720913 RYB720913:RYC720913 SHX720913:SHY720913 SRT720913:SRU720913 TBP720913:TBQ720913 TLL720913:TLM720913 TVH720913:TVI720913 UFD720913:UFE720913 UOZ720913:UPA720913 UYV720913:UYW720913 VIR720913:VIS720913 VSN720913:VSO720913 WCJ720913:WCK720913 WMF720913:WMG720913 WWB720913:WWC720913 T786449:U786449 JP786449:JQ786449 TL786449:TM786449 ADH786449:ADI786449 AND786449:ANE786449 AWZ786449:AXA786449 BGV786449:BGW786449 BQR786449:BQS786449 CAN786449:CAO786449 CKJ786449:CKK786449 CUF786449:CUG786449 DEB786449:DEC786449 DNX786449:DNY786449 DXT786449:DXU786449 EHP786449:EHQ786449 ERL786449:ERM786449 FBH786449:FBI786449 FLD786449:FLE786449 FUZ786449:FVA786449 GEV786449:GEW786449 GOR786449:GOS786449 GYN786449:GYO786449 HIJ786449:HIK786449 HSF786449:HSG786449 ICB786449:ICC786449 ILX786449:ILY786449 IVT786449:IVU786449 JFP786449:JFQ786449 JPL786449:JPM786449 JZH786449:JZI786449 KJD786449:KJE786449 KSZ786449:KTA786449 LCV786449:LCW786449 LMR786449:LMS786449 LWN786449:LWO786449 MGJ786449:MGK786449 MQF786449:MQG786449 NAB786449:NAC786449 NJX786449:NJY786449 NTT786449:NTU786449 ODP786449:ODQ786449 ONL786449:ONM786449 OXH786449:OXI786449 PHD786449:PHE786449 PQZ786449:PRA786449 QAV786449:QAW786449 QKR786449:QKS786449 QUN786449:QUO786449 REJ786449:REK786449 ROF786449:ROG786449 RYB786449:RYC786449 SHX786449:SHY786449 SRT786449:SRU786449 TBP786449:TBQ786449 TLL786449:TLM786449 TVH786449:TVI786449 UFD786449:UFE786449 UOZ786449:UPA786449 UYV786449:UYW786449 VIR786449:VIS786449 VSN786449:VSO786449 WCJ786449:WCK786449 WMF786449:WMG786449 WWB786449:WWC786449 T851985:U851985 JP851985:JQ851985 TL851985:TM851985 ADH851985:ADI851985 AND851985:ANE851985 AWZ851985:AXA851985 BGV851985:BGW851985 BQR851985:BQS851985 CAN851985:CAO851985 CKJ851985:CKK851985 CUF851985:CUG851985 DEB851985:DEC851985 DNX851985:DNY851985 DXT851985:DXU851985 EHP851985:EHQ851985 ERL851985:ERM851985 FBH851985:FBI851985 FLD851985:FLE851985 FUZ851985:FVA851985 GEV851985:GEW851985 GOR851985:GOS851985 GYN851985:GYO851985 HIJ851985:HIK851985 HSF851985:HSG851985 ICB851985:ICC851985 ILX851985:ILY851985 IVT851985:IVU851985 JFP851985:JFQ851985 JPL851985:JPM851985 JZH851985:JZI851985 KJD851985:KJE851985 KSZ851985:KTA851985 LCV851985:LCW851985 LMR851985:LMS851985 LWN851985:LWO851985 MGJ851985:MGK851985 MQF851985:MQG851985 NAB851985:NAC851985 NJX851985:NJY851985 NTT851985:NTU851985 ODP851985:ODQ851985 ONL851985:ONM851985 OXH851985:OXI851985 PHD851985:PHE851985 PQZ851985:PRA851985 QAV851985:QAW851985 QKR851985:QKS851985 QUN851985:QUO851985 REJ851985:REK851985 ROF851985:ROG851985 RYB851985:RYC851985 SHX851985:SHY851985 SRT851985:SRU851985 TBP851985:TBQ851985 TLL851985:TLM851985 TVH851985:TVI851985 UFD851985:UFE851985 UOZ851985:UPA851985 UYV851985:UYW851985 VIR851985:VIS851985 VSN851985:VSO851985 WCJ851985:WCK851985 WMF851985:WMG851985 WWB851985:WWC851985 T917521:U917521 JP917521:JQ917521 TL917521:TM917521 ADH917521:ADI917521 AND917521:ANE917521 AWZ917521:AXA917521 BGV917521:BGW917521 BQR917521:BQS917521 CAN917521:CAO917521 CKJ917521:CKK917521 CUF917521:CUG917521 DEB917521:DEC917521 DNX917521:DNY917521 DXT917521:DXU917521 EHP917521:EHQ917521 ERL917521:ERM917521 FBH917521:FBI917521 FLD917521:FLE917521 FUZ917521:FVA917521 GEV917521:GEW917521 GOR917521:GOS917521 GYN917521:GYO917521 HIJ917521:HIK917521 HSF917521:HSG917521 ICB917521:ICC917521 ILX917521:ILY917521 IVT917521:IVU917521 JFP917521:JFQ917521 JPL917521:JPM917521 JZH917521:JZI917521 KJD917521:KJE917521 KSZ917521:KTA917521 LCV917521:LCW917521 LMR917521:LMS917521 LWN917521:LWO917521 MGJ917521:MGK917521 MQF917521:MQG917521 NAB917521:NAC917521 NJX917521:NJY917521 NTT917521:NTU917521 ODP917521:ODQ917521 ONL917521:ONM917521 OXH917521:OXI917521 PHD917521:PHE917521 PQZ917521:PRA917521 QAV917521:QAW917521 QKR917521:QKS917521 QUN917521:QUO917521 REJ917521:REK917521 ROF917521:ROG917521 RYB917521:RYC917521 SHX917521:SHY917521 SRT917521:SRU917521 TBP917521:TBQ917521 TLL917521:TLM917521 TVH917521:TVI917521 UFD917521:UFE917521 UOZ917521:UPA917521 UYV917521:UYW917521 VIR917521:VIS917521 VSN917521:VSO917521 WCJ917521:WCK917521 WMF917521:WMG917521 WWB917521:WWC917521 T983057:U983057 JP983057:JQ983057 TL983057:TM983057 ADH983057:ADI983057 AND983057:ANE983057 AWZ983057:AXA983057 BGV983057:BGW983057 BQR983057:BQS983057 CAN983057:CAO983057 CKJ983057:CKK983057 CUF983057:CUG983057 DEB983057:DEC983057 DNX983057:DNY983057 DXT983057:DXU983057 EHP983057:EHQ983057 ERL983057:ERM983057 FBH983057:FBI983057 FLD983057:FLE983057 FUZ983057:FVA983057 GEV983057:GEW983057 GOR983057:GOS983057 GYN983057:GYO983057 HIJ983057:HIK983057 HSF983057:HSG983057 ICB983057:ICC983057 ILX983057:ILY983057 IVT983057:IVU983057 JFP983057:JFQ983057 JPL983057:JPM983057 JZH983057:JZI983057 KJD983057:KJE983057 KSZ983057:KTA983057 LCV983057:LCW983057 LMR983057:LMS983057 LWN983057:LWO983057 MGJ983057:MGK983057 MQF983057:MQG983057 NAB983057:NAC983057 NJX983057:NJY983057 NTT983057:NTU983057 ODP983057:ODQ983057 ONL983057:ONM983057 OXH983057:OXI983057 PHD983057:PHE983057 PQZ983057:PRA983057 QAV983057:QAW983057 QKR983057:QKS983057 QUN983057:QUO983057 REJ983057:REK983057 ROF983057:ROG983057 RYB983057:RYC983057 SHX983057:SHY983057 SRT983057:SRU983057 TBP983057:TBQ983057 TLL983057:TLM983057 TVH983057:TVI983057 UFD983057:UFE983057 UOZ983057:UPA983057 UYV983057:UYW983057 VIR983057:VIS983057 VSN983057:VSO983057 WCJ983057:WCK983057 WMF983057:WMG983057 WWB983057:WWC983057 P13 JL13 TH13 ADD13 AMZ13 AWV13 BGR13 BQN13 CAJ13 CKF13 CUB13 DDX13 DNT13 DXP13 EHL13 ERH13 FBD13 FKZ13 FUV13 GER13 GON13 GYJ13 HIF13 HSB13 IBX13 ILT13 IVP13 JFL13 JPH13 JZD13 KIZ13 KSV13 LCR13 LMN13 LWJ13 MGF13 MQB13 MZX13 NJT13 NTP13 ODL13 ONH13 OXD13 PGZ13 PQV13 QAR13 QKN13 QUJ13 REF13 ROB13 RXX13 SHT13 SRP13 TBL13 TLH13 TVD13 UEZ13 UOV13 UYR13 VIN13 VSJ13 WCF13 WMB13 WVX13 P65549 JL65549 TH65549 ADD65549 AMZ65549 AWV65549 BGR65549 BQN65549 CAJ65549 CKF65549 CUB65549 DDX65549 DNT65549 DXP65549 EHL65549 ERH65549 FBD65549 FKZ65549 FUV65549 GER65549 GON65549 GYJ65549 HIF65549 HSB65549 IBX65549 ILT65549 IVP65549 JFL65549 JPH65549 JZD65549 KIZ65549 KSV65549 LCR65549 LMN65549 LWJ65549 MGF65549 MQB65549 MZX65549 NJT65549 NTP65549 ODL65549 ONH65549 OXD65549 PGZ65549 PQV65549 QAR65549 QKN65549 QUJ65549 REF65549 ROB65549 RXX65549 SHT65549 SRP65549 TBL65549 TLH65549 TVD65549 UEZ65549 UOV65549 UYR65549 VIN65549 VSJ65549 WCF65549 WMB65549 WVX65549 P131085 JL131085 TH131085 ADD131085 AMZ131085 AWV131085 BGR131085 BQN131085 CAJ131085 CKF131085 CUB131085 DDX131085 DNT131085 DXP131085 EHL131085 ERH131085 FBD131085 FKZ131085 FUV131085 GER131085 GON131085 GYJ131085 HIF131085 HSB131085 IBX131085 ILT131085 IVP131085 JFL131085 JPH131085 JZD131085 KIZ131085 KSV131085 LCR131085 LMN131085 LWJ131085 MGF131085 MQB131085 MZX131085 NJT131085 NTP131085 ODL131085 ONH131085 OXD131085 PGZ131085 PQV131085 QAR131085 QKN131085 QUJ131085 REF131085 ROB131085 RXX131085 SHT131085 SRP131085 TBL131085 TLH131085 TVD131085 UEZ131085 UOV131085 UYR131085 VIN131085 VSJ131085 WCF131085 WMB131085 WVX131085 P196621 JL196621 TH196621 ADD196621 AMZ196621 AWV196621 BGR196621 BQN196621 CAJ196621 CKF196621 CUB196621 DDX196621 DNT196621 DXP196621 EHL196621 ERH196621 FBD196621 FKZ196621 FUV196621 GER196621 GON196621 GYJ196621 HIF196621 HSB196621 IBX196621 ILT196621 IVP196621 JFL196621 JPH196621 JZD196621 KIZ196621 KSV196621 LCR196621 LMN196621 LWJ196621 MGF196621 MQB196621 MZX196621 NJT196621 NTP196621 ODL196621 ONH196621 OXD196621 PGZ196621 PQV196621 QAR196621 QKN196621 QUJ196621 REF196621 ROB196621 RXX196621 SHT196621 SRP196621 TBL196621 TLH196621 TVD196621 UEZ196621 UOV196621 UYR196621 VIN196621 VSJ196621 WCF196621 WMB196621 WVX196621 P262157 JL262157 TH262157 ADD262157 AMZ262157 AWV262157 BGR262157 BQN262157 CAJ262157 CKF262157 CUB262157 DDX262157 DNT262157 DXP262157 EHL262157 ERH262157 FBD262157 FKZ262157 FUV262157 GER262157 GON262157 GYJ262157 HIF262157 HSB262157 IBX262157 ILT262157 IVP262157 JFL262157 JPH262157 JZD262157 KIZ262157 KSV262157 LCR262157 LMN262157 LWJ262157 MGF262157 MQB262157 MZX262157 NJT262157 NTP262157 ODL262157 ONH262157 OXD262157 PGZ262157 PQV262157 QAR262157 QKN262157 QUJ262157 REF262157 ROB262157 RXX262157 SHT262157 SRP262157 TBL262157 TLH262157 TVD262157 UEZ262157 UOV262157 UYR262157 VIN262157 VSJ262157 WCF262157 WMB262157 WVX262157 P327693 JL327693 TH327693 ADD327693 AMZ327693 AWV327693 BGR327693 BQN327693 CAJ327693 CKF327693 CUB327693 DDX327693 DNT327693 DXP327693 EHL327693 ERH327693 FBD327693 FKZ327693 FUV327693 GER327693 GON327693 GYJ327693 HIF327693 HSB327693 IBX327693 ILT327693 IVP327693 JFL327693 JPH327693 JZD327693 KIZ327693 KSV327693 LCR327693 LMN327693 LWJ327693 MGF327693 MQB327693 MZX327693 NJT327693 NTP327693 ODL327693 ONH327693 OXD327693 PGZ327693 PQV327693 QAR327693 QKN327693 QUJ327693 REF327693 ROB327693 RXX327693 SHT327693 SRP327693 TBL327693 TLH327693 TVD327693 UEZ327693 UOV327693 UYR327693 VIN327693 VSJ327693 WCF327693 WMB327693 WVX327693 P393229 JL393229 TH393229 ADD393229 AMZ393229 AWV393229 BGR393229 BQN393229 CAJ393229 CKF393229 CUB393229 DDX393229 DNT393229 DXP393229 EHL393229 ERH393229 FBD393229 FKZ393229 FUV393229 GER393229 GON393229 GYJ393229 HIF393229 HSB393229 IBX393229 ILT393229 IVP393229 JFL393229 JPH393229 JZD393229 KIZ393229 KSV393229 LCR393229 LMN393229 LWJ393229 MGF393229 MQB393229 MZX393229 NJT393229 NTP393229 ODL393229 ONH393229 OXD393229 PGZ393229 PQV393229 QAR393229 QKN393229 QUJ393229 REF393229 ROB393229 RXX393229 SHT393229 SRP393229 TBL393229 TLH393229 TVD393229 UEZ393229 UOV393229 UYR393229 VIN393229 VSJ393229 WCF393229 WMB393229 WVX393229 P458765 JL458765 TH458765 ADD458765 AMZ458765 AWV458765 BGR458765 BQN458765 CAJ458765 CKF458765 CUB458765 DDX458765 DNT458765 DXP458765 EHL458765 ERH458765 FBD458765 FKZ458765 FUV458765 GER458765 GON458765 GYJ458765 HIF458765 HSB458765 IBX458765 ILT458765 IVP458765 JFL458765 JPH458765 JZD458765 KIZ458765 KSV458765 LCR458765 LMN458765 LWJ458765 MGF458765 MQB458765 MZX458765 NJT458765 NTP458765 ODL458765 ONH458765 OXD458765 PGZ458765 PQV458765 QAR458765 QKN458765 QUJ458765 REF458765 ROB458765 RXX458765 SHT458765 SRP458765 TBL458765 TLH458765 TVD458765 UEZ458765 UOV458765 UYR458765 VIN458765 VSJ458765 WCF458765 WMB458765 WVX458765 P524301 JL524301 TH524301 ADD524301 AMZ524301 AWV524301 BGR524301 BQN524301 CAJ524301 CKF524301 CUB524301 DDX524301 DNT524301 DXP524301 EHL524301 ERH524301 FBD524301 FKZ524301 FUV524301 GER524301 GON524301 GYJ524301 HIF524301 HSB524301 IBX524301 ILT524301 IVP524301 JFL524301 JPH524301 JZD524301 KIZ524301 KSV524301 LCR524301 LMN524301 LWJ524301 MGF524301 MQB524301 MZX524301 NJT524301 NTP524301 ODL524301 ONH524301 OXD524301 PGZ524301 PQV524301 QAR524301 QKN524301 QUJ524301 REF524301 ROB524301 RXX524301 SHT524301 SRP524301 TBL524301 TLH524301 TVD524301 UEZ524301 UOV524301 UYR524301 VIN524301 VSJ524301 WCF524301 WMB524301 WVX524301 P589837 JL589837 TH589837 ADD589837 AMZ589837 AWV589837 BGR589837 BQN589837 CAJ589837 CKF589837 CUB589837 DDX589837 DNT589837 DXP589837 EHL589837 ERH589837 FBD589837 FKZ589837 FUV589837 GER589837 GON589837 GYJ589837 HIF589837 HSB589837 IBX589837 ILT589837 IVP589837 JFL589837 JPH589837 JZD589837 KIZ589837 KSV589837 LCR589837 LMN589837 LWJ589837 MGF589837 MQB589837 MZX589837 NJT589837 NTP589837 ODL589837 ONH589837 OXD589837 PGZ589837 PQV589837 QAR589837 QKN589837 QUJ589837 REF589837 ROB589837 RXX589837 SHT589837 SRP589837 TBL589837 TLH589837 TVD589837 UEZ589837 UOV589837 UYR589837 VIN589837 VSJ589837 WCF589837 WMB589837 WVX589837 P655373 JL655373 TH655373 ADD655373 AMZ655373 AWV655373 BGR655373 BQN655373 CAJ655373 CKF655373 CUB655373 DDX655373 DNT655373 DXP655373 EHL655373 ERH655373 FBD655373 FKZ655373 FUV655373 GER655373 GON655373 GYJ655373 HIF655373 HSB655373 IBX655373 ILT655373 IVP655373 JFL655373 JPH655373 JZD655373 KIZ655373 KSV655373 LCR655373 LMN655373 LWJ655373 MGF655373 MQB655373 MZX655373 NJT655373 NTP655373 ODL655373 ONH655373 OXD655373 PGZ655373 PQV655373 QAR655373 QKN655373 QUJ655373 REF655373 ROB655373 RXX655373 SHT655373 SRP655373 TBL655373 TLH655373 TVD655373 UEZ655373 UOV655373 UYR655373 VIN655373 VSJ655373 WCF655373 WMB655373 WVX655373 P720909 JL720909 TH720909 ADD720909 AMZ720909 AWV720909 BGR720909 BQN720909 CAJ720909 CKF720909 CUB720909 DDX720909 DNT720909 DXP720909 EHL720909 ERH720909 FBD720909 FKZ720909 FUV720909 GER720909 GON720909 GYJ720909 HIF720909 HSB720909 IBX720909 ILT720909 IVP720909 JFL720909 JPH720909 JZD720909 KIZ720909 KSV720909 LCR720909 LMN720909 LWJ720909 MGF720909 MQB720909 MZX720909 NJT720909 NTP720909 ODL720909 ONH720909 OXD720909 PGZ720909 PQV720909 QAR720909 QKN720909 QUJ720909 REF720909 ROB720909 RXX720909 SHT720909 SRP720909 TBL720909 TLH720909 TVD720909 UEZ720909 UOV720909 UYR720909 VIN720909 VSJ720909 WCF720909 WMB720909 WVX720909 P786445 JL786445 TH786445 ADD786445 AMZ786445 AWV786445 BGR786445 BQN786445 CAJ786445 CKF786445 CUB786445 DDX786445 DNT786445 DXP786445 EHL786445 ERH786445 FBD786445 FKZ786445 FUV786445 GER786445 GON786445 GYJ786445 HIF786445 HSB786445 IBX786445 ILT786445 IVP786445 JFL786445 JPH786445 JZD786445 KIZ786445 KSV786445 LCR786445 LMN786445 LWJ786445 MGF786445 MQB786445 MZX786445 NJT786445 NTP786445 ODL786445 ONH786445 OXD786445 PGZ786445 PQV786445 QAR786445 QKN786445 QUJ786445 REF786445 ROB786445 RXX786445 SHT786445 SRP786445 TBL786445 TLH786445 TVD786445 UEZ786445 UOV786445 UYR786445 VIN786445 VSJ786445 WCF786445 WMB786445 WVX786445 P851981 JL851981 TH851981 ADD851981 AMZ851981 AWV851981 BGR851981 BQN851981 CAJ851981 CKF851981 CUB851981 DDX851981 DNT851981 DXP851981 EHL851981 ERH851981 FBD851981 FKZ851981 FUV851981 GER851981 GON851981 GYJ851981 HIF851981 HSB851981 IBX851981 ILT851981 IVP851981 JFL851981 JPH851981 JZD851981 KIZ851981 KSV851981 LCR851981 LMN851981 LWJ851981 MGF851981 MQB851981 MZX851981 NJT851981 NTP851981 ODL851981 ONH851981 OXD851981 PGZ851981 PQV851981 QAR851981 QKN851981 QUJ851981 REF851981 ROB851981 RXX851981 SHT851981 SRP851981 TBL851981 TLH851981 TVD851981 UEZ851981 UOV851981 UYR851981 VIN851981 VSJ851981 WCF851981 WMB851981 WVX851981 P917517 JL917517 TH917517 ADD917517 AMZ917517 AWV917517 BGR917517 BQN917517 CAJ917517 CKF917517 CUB917517 DDX917517 DNT917517 DXP917517 EHL917517 ERH917517 FBD917517 FKZ917517 FUV917517 GER917517 GON917517 GYJ917517 HIF917517 HSB917517 IBX917517 ILT917517 IVP917517 JFL917517 JPH917517 JZD917517 KIZ917517 KSV917517 LCR917517 LMN917517 LWJ917517 MGF917517 MQB917517 MZX917517 NJT917517 NTP917517 ODL917517 ONH917517 OXD917517 PGZ917517 PQV917517 QAR917517 QKN917517 QUJ917517 REF917517 ROB917517 RXX917517 SHT917517 SRP917517 TBL917517 TLH917517 TVD917517 UEZ917517 UOV917517 UYR917517 VIN917517 VSJ917517 WCF917517 WMB917517 WVX917517 P983053 JL983053 TH983053 ADD983053 AMZ983053 AWV983053 BGR983053 BQN983053 CAJ983053 CKF983053 CUB983053 DDX983053 DNT983053 DXP983053 EHL983053 ERH983053 FBD983053 FKZ983053 FUV983053 GER983053 GON983053 GYJ983053 HIF983053 HSB983053 IBX983053 ILT983053 IVP983053 JFL983053 JPH983053 JZD983053 KIZ983053 KSV983053 LCR983053 LMN983053 LWJ983053 MGF983053 MQB983053 MZX983053 NJT983053 NTP983053 ODL983053 ONH983053 OXD983053 PGZ983053 PQV983053 QAR983053 QKN983053 QUJ983053 REF983053 ROB983053 RXX983053 SHT983053 SRP983053 TBL983053 TLH983053 TVD983053 UEZ983053 UOV983053 UYR983053 VIN983053 VSJ983053 WCF983053 WMB983053 WVX983053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J65591 JF65591 TB65591 ACX65591 AMT65591 AWP65591 BGL65591 BQH65591 CAD65591 CJZ65591 CTV65591 DDR65591 DNN65591 DXJ65591 EHF65591 ERB65591 FAX65591 FKT65591 FUP65591 GEL65591 GOH65591 GYD65591 HHZ65591 HRV65591 IBR65591 ILN65591 IVJ65591 JFF65591 JPB65591 JYX65591 KIT65591 KSP65591 LCL65591 LMH65591 LWD65591 MFZ65591 MPV65591 MZR65591 NJN65591 NTJ65591 ODF65591 ONB65591 OWX65591 PGT65591 PQP65591 QAL65591 QKH65591 QUD65591 RDZ65591 RNV65591 RXR65591 SHN65591 SRJ65591 TBF65591 TLB65591 TUX65591 UET65591 UOP65591 UYL65591 VIH65591 VSD65591 WBZ65591 WLV65591 WVR65591 J131127 JF131127 TB131127 ACX131127 AMT131127 AWP131127 BGL131127 BQH131127 CAD131127 CJZ131127 CTV131127 DDR131127 DNN131127 DXJ131127 EHF131127 ERB131127 FAX131127 FKT131127 FUP131127 GEL131127 GOH131127 GYD131127 HHZ131127 HRV131127 IBR131127 ILN131127 IVJ131127 JFF131127 JPB131127 JYX131127 KIT131127 KSP131127 LCL131127 LMH131127 LWD131127 MFZ131127 MPV131127 MZR131127 NJN131127 NTJ131127 ODF131127 ONB131127 OWX131127 PGT131127 PQP131127 QAL131127 QKH131127 QUD131127 RDZ131127 RNV131127 RXR131127 SHN131127 SRJ131127 TBF131127 TLB131127 TUX131127 UET131127 UOP131127 UYL131127 VIH131127 VSD131127 WBZ131127 WLV131127 WVR131127 J196663 JF196663 TB196663 ACX196663 AMT196663 AWP196663 BGL196663 BQH196663 CAD196663 CJZ196663 CTV196663 DDR196663 DNN196663 DXJ196663 EHF196663 ERB196663 FAX196663 FKT196663 FUP196663 GEL196663 GOH196663 GYD196663 HHZ196663 HRV196663 IBR196663 ILN196663 IVJ196663 JFF196663 JPB196663 JYX196663 KIT196663 KSP196663 LCL196663 LMH196663 LWD196663 MFZ196663 MPV196663 MZR196663 NJN196663 NTJ196663 ODF196663 ONB196663 OWX196663 PGT196663 PQP196663 QAL196663 QKH196663 QUD196663 RDZ196663 RNV196663 RXR196663 SHN196663 SRJ196663 TBF196663 TLB196663 TUX196663 UET196663 UOP196663 UYL196663 VIH196663 VSD196663 WBZ196663 WLV196663 WVR196663 J262199 JF262199 TB262199 ACX262199 AMT262199 AWP262199 BGL262199 BQH262199 CAD262199 CJZ262199 CTV262199 DDR262199 DNN262199 DXJ262199 EHF262199 ERB262199 FAX262199 FKT262199 FUP262199 GEL262199 GOH262199 GYD262199 HHZ262199 HRV262199 IBR262199 ILN262199 IVJ262199 JFF262199 JPB262199 JYX262199 KIT262199 KSP262199 LCL262199 LMH262199 LWD262199 MFZ262199 MPV262199 MZR262199 NJN262199 NTJ262199 ODF262199 ONB262199 OWX262199 PGT262199 PQP262199 QAL262199 QKH262199 QUD262199 RDZ262199 RNV262199 RXR262199 SHN262199 SRJ262199 TBF262199 TLB262199 TUX262199 UET262199 UOP262199 UYL262199 VIH262199 VSD262199 WBZ262199 WLV262199 WVR262199 J327735 JF327735 TB327735 ACX327735 AMT327735 AWP327735 BGL327735 BQH327735 CAD327735 CJZ327735 CTV327735 DDR327735 DNN327735 DXJ327735 EHF327735 ERB327735 FAX327735 FKT327735 FUP327735 GEL327735 GOH327735 GYD327735 HHZ327735 HRV327735 IBR327735 ILN327735 IVJ327735 JFF327735 JPB327735 JYX327735 KIT327735 KSP327735 LCL327735 LMH327735 LWD327735 MFZ327735 MPV327735 MZR327735 NJN327735 NTJ327735 ODF327735 ONB327735 OWX327735 PGT327735 PQP327735 QAL327735 QKH327735 QUD327735 RDZ327735 RNV327735 RXR327735 SHN327735 SRJ327735 TBF327735 TLB327735 TUX327735 UET327735 UOP327735 UYL327735 VIH327735 VSD327735 WBZ327735 WLV327735 WVR327735 J393271 JF393271 TB393271 ACX393271 AMT393271 AWP393271 BGL393271 BQH393271 CAD393271 CJZ393271 CTV393271 DDR393271 DNN393271 DXJ393271 EHF393271 ERB393271 FAX393271 FKT393271 FUP393271 GEL393271 GOH393271 GYD393271 HHZ393271 HRV393271 IBR393271 ILN393271 IVJ393271 JFF393271 JPB393271 JYX393271 KIT393271 KSP393271 LCL393271 LMH393271 LWD393271 MFZ393271 MPV393271 MZR393271 NJN393271 NTJ393271 ODF393271 ONB393271 OWX393271 PGT393271 PQP393271 QAL393271 QKH393271 QUD393271 RDZ393271 RNV393271 RXR393271 SHN393271 SRJ393271 TBF393271 TLB393271 TUX393271 UET393271 UOP393271 UYL393271 VIH393271 VSD393271 WBZ393271 WLV393271 WVR393271 J458807 JF458807 TB458807 ACX458807 AMT458807 AWP458807 BGL458807 BQH458807 CAD458807 CJZ458807 CTV458807 DDR458807 DNN458807 DXJ458807 EHF458807 ERB458807 FAX458807 FKT458807 FUP458807 GEL458807 GOH458807 GYD458807 HHZ458807 HRV458807 IBR458807 ILN458807 IVJ458807 JFF458807 JPB458807 JYX458807 KIT458807 KSP458807 LCL458807 LMH458807 LWD458807 MFZ458807 MPV458807 MZR458807 NJN458807 NTJ458807 ODF458807 ONB458807 OWX458807 PGT458807 PQP458807 QAL458807 QKH458807 QUD458807 RDZ458807 RNV458807 RXR458807 SHN458807 SRJ458807 TBF458807 TLB458807 TUX458807 UET458807 UOP458807 UYL458807 VIH458807 VSD458807 WBZ458807 WLV458807 WVR458807 J524343 JF524343 TB524343 ACX524343 AMT524343 AWP524343 BGL524343 BQH524343 CAD524343 CJZ524343 CTV524343 DDR524343 DNN524343 DXJ524343 EHF524343 ERB524343 FAX524343 FKT524343 FUP524343 GEL524343 GOH524343 GYD524343 HHZ524343 HRV524343 IBR524343 ILN524343 IVJ524343 JFF524343 JPB524343 JYX524343 KIT524343 KSP524343 LCL524343 LMH524343 LWD524343 MFZ524343 MPV524343 MZR524343 NJN524343 NTJ524343 ODF524343 ONB524343 OWX524343 PGT524343 PQP524343 QAL524343 QKH524343 QUD524343 RDZ524343 RNV524343 RXR524343 SHN524343 SRJ524343 TBF524343 TLB524343 TUX524343 UET524343 UOP524343 UYL524343 VIH524343 VSD524343 WBZ524343 WLV524343 WVR524343 J589879 JF589879 TB589879 ACX589879 AMT589879 AWP589879 BGL589879 BQH589879 CAD589879 CJZ589879 CTV589879 DDR589879 DNN589879 DXJ589879 EHF589879 ERB589879 FAX589879 FKT589879 FUP589879 GEL589879 GOH589879 GYD589879 HHZ589879 HRV589879 IBR589879 ILN589879 IVJ589879 JFF589879 JPB589879 JYX589879 KIT589879 KSP589879 LCL589879 LMH589879 LWD589879 MFZ589879 MPV589879 MZR589879 NJN589879 NTJ589879 ODF589879 ONB589879 OWX589879 PGT589879 PQP589879 QAL589879 QKH589879 QUD589879 RDZ589879 RNV589879 RXR589879 SHN589879 SRJ589879 TBF589879 TLB589879 TUX589879 UET589879 UOP589879 UYL589879 VIH589879 VSD589879 WBZ589879 WLV589879 WVR589879 J655415 JF655415 TB655415 ACX655415 AMT655415 AWP655415 BGL655415 BQH655415 CAD655415 CJZ655415 CTV655415 DDR655415 DNN655415 DXJ655415 EHF655415 ERB655415 FAX655415 FKT655415 FUP655415 GEL655415 GOH655415 GYD655415 HHZ655415 HRV655415 IBR655415 ILN655415 IVJ655415 JFF655415 JPB655415 JYX655415 KIT655415 KSP655415 LCL655415 LMH655415 LWD655415 MFZ655415 MPV655415 MZR655415 NJN655415 NTJ655415 ODF655415 ONB655415 OWX655415 PGT655415 PQP655415 QAL655415 QKH655415 QUD655415 RDZ655415 RNV655415 RXR655415 SHN655415 SRJ655415 TBF655415 TLB655415 TUX655415 UET655415 UOP655415 UYL655415 VIH655415 VSD655415 WBZ655415 WLV655415 WVR655415 J720951 JF720951 TB720951 ACX720951 AMT720951 AWP720951 BGL720951 BQH720951 CAD720951 CJZ720951 CTV720951 DDR720951 DNN720951 DXJ720951 EHF720951 ERB720951 FAX720951 FKT720951 FUP720951 GEL720951 GOH720951 GYD720951 HHZ720951 HRV720951 IBR720951 ILN720951 IVJ720951 JFF720951 JPB720951 JYX720951 KIT720951 KSP720951 LCL720951 LMH720951 LWD720951 MFZ720951 MPV720951 MZR720951 NJN720951 NTJ720951 ODF720951 ONB720951 OWX720951 PGT720951 PQP720951 QAL720951 QKH720951 QUD720951 RDZ720951 RNV720951 RXR720951 SHN720951 SRJ720951 TBF720951 TLB720951 TUX720951 UET720951 UOP720951 UYL720951 VIH720951 VSD720951 WBZ720951 WLV720951 WVR720951 J786487 JF786487 TB786487 ACX786487 AMT786487 AWP786487 BGL786487 BQH786487 CAD786487 CJZ786487 CTV786487 DDR786487 DNN786487 DXJ786487 EHF786487 ERB786487 FAX786487 FKT786487 FUP786487 GEL786487 GOH786487 GYD786487 HHZ786487 HRV786487 IBR786487 ILN786487 IVJ786487 JFF786487 JPB786487 JYX786487 KIT786487 KSP786487 LCL786487 LMH786487 LWD786487 MFZ786487 MPV786487 MZR786487 NJN786487 NTJ786487 ODF786487 ONB786487 OWX786487 PGT786487 PQP786487 QAL786487 QKH786487 QUD786487 RDZ786487 RNV786487 RXR786487 SHN786487 SRJ786487 TBF786487 TLB786487 TUX786487 UET786487 UOP786487 UYL786487 VIH786487 VSD786487 WBZ786487 WLV786487 WVR786487 J852023 JF852023 TB852023 ACX852023 AMT852023 AWP852023 BGL852023 BQH852023 CAD852023 CJZ852023 CTV852023 DDR852023 DNN852023 DXJ852023 EHF852023 ERB852023 FAX852023 FKT852023 FUP852023 GEL852023 GOH852023 GYD852023 HHZ852023 HRV852023 IBR852023 ILN852023 IVJ852023 JFF852023 JPB852023 JYX852023 KIT852023 KSP852023 LCL852023 LMH852023 LWD852023 MFZ852023 MPV852023 MZR852023 NJN852023 NTJ852023 ODF852023 ONB852023 OWX852023 PGT852023 PQP852023 QAL852023 QKH852023 QUD852023 RDZ852023 RNV852023 RXR852023 SHN852023 SRJ852023 TBF852023 TLB852023 TUX852023 UET852023 UOP852023 UYL852023 VIH852023 VSD852023 WBZ852023 WLV852023 WVR852023 J917559 JF917559 TB917559 ACX917559 AMT917559 AWP917559 BGL917559 BQH917559 CAD917559 CJZ917559 CTV917559 DDR917559 DNN917559 DXJ917559 EHF917559 ERB917559 FAX917559 FKT917559 FUP917559 GEL917559 GOH917559 GYD917559 HHZ917559 HRV917559 IBR917559 ILN917559 IVJ917559 JFF917559 JPB917559 JYX917559 KIT917559 KSP917559 LCL917559 LMH917559 LWD917559 MFZ917559 MPV917559 MZR917559 NJN917559 NTJ917559 ODF917559 ONB917559 OWX917559 PGT917559 PQP917559 QAL917559 QKH917559 QUD917559 RDZ917559 RNV917559 RXR917559 SHN917559 SRJ917559 TBF917559 TLB917559 TUX917559 UET917559 UOP917559 UYL917559 VIH917559 VSD917559 WBZ917559 WLV917559 WVR917559 J983095 JF983095 TB983095 ACX983095 AMT983095 AWP983095 BGL983095 BQH983095 CAD983095 CJZ983095 CTV983095 DDR983095 DNN983095 DXJ983095 EHF983095 ERB983095 FAX983095 FKT983095 FUP983095 GEL983095 GOH983095 GYD983095 HHZ983095 HRV983095 IBR983095 ILN983095 IVJ983095 JFF983095 JPB983095 JYX983095 KIT983095 KSP983095 LCL983095 LMH983095 LWD983095 MFZ983095 MPV983095 MZR983095 NJN983095 NTJ983095 ODF983095 ONB983095 OWX983095 PGT983095 PQP983095 QAL983095 QKH983095 QUD983095 RDZ983095 RNV983095 RXR983095 SHN983095 SRJ983095 TBF983095 TLB983095 TUX983095 UET983095 UOP983095 UYL983095 VIH983095 VSD983095 WBZ983095 WLV983095 WVR983095 J67 JF67 TB67 ACX67 AMT67 AWP67 BGL67 BQH67 CAD67 CJZ67 CTV67 DDR67 DNN67 DXJ67 EHF67 ERB67 FAX67 FKT67 FUP67 GEL67 GOH67 GYD67 HHZ67 HRV67 IBR67 ILN67 IVJ67 JFF67 JPB67 JYX67 KIT67 KSP67 LCL67 LMH67 LWD67 MFZ67 MPV67 MZR67 NJN67 NTJ67 ODF67 ONB67 OWX67 PGT67 PQP67 QAL67 QKH67 QUD67 RDZ67 RNV67 RXR67 SHN67 SRJ67 TBF67 TLB67 TUX67 UET67 UOP67 UYL67 VIH67 VSD67 WBZ67 WLV67 WVR67 J65603 JF65603 TB65603 ACX65603 AMT65603 AWP65603 BGL65603 BQH65603 CAD65603 CJZ65603 CTV65603 DDR65603 DNN65603 DXJ65603 EHF65603 ERB65603 FAX65603 FKT65603 FUP65603 GEL65603 GOH65603 GYD65603 HHZ65603 HRV65603 IBR65603 ILN65603 IVJ65603 JFF65603 JPB65603 JYX65603 KIT65603 KSP65603 LCL65603 LMH65603 LWD65603 MFZ65603 MPV65603 MZR65603 NJN65603 NTJ65603 ODF65603 ONB65603 OWX65603 PGT65603 PQP65603 QAL65603 QKH65603 QUD65603 RDZ65603 RNV65603 RXR65603 SHN65603 SRJ65603 TBF65603 TLB65603 TUX65603 UET65603 UOP65603 UYL65603 VIH65603 VSD65603 WBZ65603 WLV65603 WVR65603 J131139 JF131139 TB131139 ACX131139 AMT131139 AWP131139 BGL131139 BQH131139 CAD131139 CJZ131139 CTV131139 DDR131139 DNN131139 DXJ131139 EHF131139 ERB131139 FAX131139 FKT131139 FUP131139 GEL131139 GOH131139 GYD131139 HHZ131139 HRV131139 IBR131139 ILN131139 IVJ131139 JFF131139 JPB131139 JYX131139 KIT131139 KSP131139 LCL131139 LMH131139 LWD131139 MFZ131139 MPV131139 MZR131139 NJN131139 NTJ131139 ODF131139 ONB131139 OWX131139 PGT131139 PQP131139 QAL131139 QKH131139 QUD131139 RDZ131139 RNV131139 RXR131139 SHN131139 SRJ131139 TBF131139 TLB131139 TUX131139 UET131139 UOP131139 UYL131139 VIH131139 VSD131139 WBZ131139 WLV131139 WVR131139 J196675 JF196675 TB196675 ACX196675 AMT196675 AWP196675 BGL196675 BQH196675 CAD196675 CJZ196675 CTV196675 DDR196675 DNN196675 DXJ196675 EHF196675 ERB196675 FAX196675 FKT196675 FUP196675 GEL196675 GOH196675 GYD196675 HHZ196675 HRV196675 IBR196675 ILN196675 IVJ196675 JFF196675 JPB196675 JYX196675 KIT196675 KSP196675 LCL196675 LMH196675 LWD196675 MFZ196675 MPV196675 MZR196675 NJN196675 NTJ196675 ODF196675 ONB196675 OWX196675 PGT196675 PQP196675 QAL196675 QKH196675 QUD196675 RDZ196675 RNV196675 RXR196675 SHN196675 SRJ196675 TBF196675 TLB196675 TUX196675 UET196675 UOP196675 UYL196675 VIH196675 VSD196675 WBZ196675 WLV196675 WVR196675 J262211 JF262211 TB262211 ACX262211 AMT262211 AWP262211 BGL262211 BQH262211 CAD262211 CJZ262211 CTV262211 DDR262211 DNN262211 DXJ262211 EHF262211 ERB262211 FAX262211 FKT262211 FUP262211 GEL262211 GOH262211 GYD262211 HHZ262211 HRV262211 IBR262211 ILN262211 IVJ262211 JFF262211 JPB262211 JYX262211 KIT262211 KSP262211 LCL262211 LMH262211 LWD262211 MFZ262211 MPV262211 MZR262211 NJN262211 NTJ262211 ODF262211 ONB262211 OWX262211 PGT262211 PQP262211 QAL262211 QKH262211 QUD262211 RDZ262211 RNV262211 RXR262211 SHN262211 SRJ262211 TBF262211 TLB262211 TUX262211 UET262211 UOP262211 UYL262211 VIH262211 VSD262211 WBZ262211 WLV262211 WVR262211 J327747 JF327747 TB327747 ACX327747 AMT327747 AWP327747 BGL327747 BQH327747 CAD327747 CJZ327747 CTV327747 DDR327747 DNN327747 DXJ327747 EHF327747 ERB327747 FAX327747 FKT327747 FUP327747 GEL327747 GOH327747 GYD327747 HHZ327747 HRV327747 IBR327747 ILN327747 IVJ327747 JFF327747 JPB327747 JYX327747 KIT327747 KSP327747 LCL327747 LMH327747 LWD327747 MFZ327747 MPV327747 MZR327747 NJN327747 NTJ327747 ODF327747 ONB327747 OWX327747 PGT327747 PQP327747 QAL327747 QKH327747 QUD327747 RDZ327747 RNV327747 RXR327747 SHN327747 SRJ327747 TBF327747 TLB327747 TUX327747 UET327747 UOP327747 UYL327747 VIH327747 VSD327747 WBZ327747 WLV327747 WVR327747 J393283 JF393283 TB393283 ACX393283 AMT393283 AWP393283 BGL393283 BQH393283 CAD393283 CJZ393283 CTV393283 DDR393283 DNN393283 DXJ393283 EHF393283 ERB393283 FAX393283 FKT393283 FUP393283 GEL393283 GOH393283 GYD393283 HHZ393283 HRV393283 IBR393283 ILN393283 IVJ393283 JFF393283 JPB393283 JYX393283 KIT393283 KSP393283 LCL393283 LMH393283 LWD393283 MFZ393283 MPV393283 MZR393283 NJN393283 NTJ393283 ODF393283 ONB393283 OWX393283 PGT393283 PQP393283 QAL393283 QKH393283 QUD393283 RDZ393283 RNV393283 RXR393283 SHN393283 SRJ393283 TBF393283 TLB393283 TUX393283 UET393283 UOP393283 UYL393283 VIH393283 VSD393283 WBZ393283 WLV393283 WVR393283 J458819 JF458819 TB458819 ACX458819 AMT458819 AWP458819 BGL458819 BQH458819 CAD458819 CJZ458819 CTV458819 DDR458819 DNN458819 DXJ458819 EHF458819 ERB458819 FAX458819 FKT458819 FUP458819 GEL458819 GOH458819 GYD458819 HHZ458819 HRV458819 IBR458819 ILN458819 IVJ458819 JFF458819 JPB458819 JYX458819 KIT458819 KSP458819 LCL458819 LMH458819 LWD458819 MFZ458819 MPV458819 MZR458819 NJN458819 NTJ458819 ODF458819 ONB458819 OWX458819 PGT458819 PQP458819 QAL458819 QKH458819 QUD458819 RDZ458819 RNV458819 RXR458819 SHN458819 SRJ458819 TBF458819 TLB458819 TUX458819 UET458819 UOP458819 UYL458819 VIH458819 VSD458819 WBZ458819 WLV458819 WVR458819 J524355 JF524355 TB524355 ACX524355 AMT524355 AWP524355 BGL524355 BQH524355 CAD524355 CJZ524355 CTV524355 DDR524355 DNN524355 DXJ524355 EHF524355 ERB524355 FAX524355 FKT524355 FUP524355 GEL524355 GOH524355 GYD524355 HHZ524355 HRV524355 IBR524355 ILN524355 IVJ524355 JFF524355 JPB524355 JYX524355 KIT524355 KSP524355 LCL524355 LMH524355 LWD524355 MFZ524355 MPV524355 MZR524355 NJN524355 NTJ524355 ODF524355 ONB524355 OWX524355 PGT524355 PQP524355 QAL524355 QKH524355 QUD524355 RDZ524355 RNV524355 RXR524355 SHN524355 SRJ524355 TBF524355 TLB524355 TUX524355 UET524355 UOP524355 UYL524355 VIH524355 VSD524355 WBZ524355 WLV524355 WVR524355 J589891 JF589891 TB589891 ACX589891 AMT589891 AWP589891 BGL589891 BQH589891 CAD589891 CJZ589891 CTV589891 DDR589891 DNN589891 DXJ589891 EHF589891 ERB589891 FAX589891 FKT589891 FUP589891 GEL589891 GOH589891 GYD589891 HHZ589891 HRV589891 IBR589891 ILN589891 IVJ589891 JFF589891 JPB589891 JYX589891 KIT589891 KSP589891 LCL589891 LMH589891 LWD589891 MFZ589891 MPV589891 MZR589891 NJN589891 NTJ589891 ODF589891 ONB589891 OWX589891 PGT589891 PQP589891 QAL589891 QKH589891 QUD589891 RDZ589891 RNV589891 RXR589891 SHN589891 SRJ589891 TBF589891 TLB589891 TUX589891 UET589891 UOP589891 UYL589891 VIH589891 VSD589891 WBZ589891 WLV589891 WVR589891 J655427 JF655427 TB655427 ACX655427 AMT655427 AWP655427 BGL655427 BQH655427 CAD655427 CJZ655427 CTV655427 DDR655427 DNN655427 DXJ655427 EHF655427 ERB655427 FAX655427 FKT655427 FUP655427 GEL655427 GOH655427 GYD655427 HHZ655427 HRV655427 IBR655427 ILN655427 IVJ655427 JFF655427 JPB655427 JYX655427 KIT655427 KSP655427 LCL655427 LMH655427 LWD655427 MFZ655427 MPV655427 MZR655427 NJN655427 NTJ655427 ODF655427 ONB655427 OWX655427 PGT655427 PQP655427 QAL655427 QKH655427 QUD655427 RDZ655427 RNV655427 RXR655427 SHN655427 SRJ655427 TBF655427 TLB655427 TUX655427 UET655427 UOP655427 UYL655427 VIH655427 VSD655427 WBZ655427 WLV655427 WVR655427 J720963 JF720963 TB720963 ACX720963 AMT720963 AWP720963 BGL720963 BQH720963 CAD720963 CJZ720963 CTV720963 DDR720963 DNN720963 DXJ720963 EHF720963 ERB720963 FAX720963 FKT720963 FUP720963 GEL720963 GOH720963 GYD720963 HHZ720963 HRV720963 IBR720963 ILN720963 IVJ720963 JFF720963 JPB720963 JYX720963 KIT720963 KSP720963 LCL720963 LMH720963 LWD720963 MFZ720963 MPV720963 MZR720963 NJN720963 NTJ720963 ODF720963 ONB720963 OWX720963 PGT720963 PQP720963 QAL720963 QKH720963 QUD720963 RDZ720963 RNV720963 RXR720963 SHN720963 SRJ720963 TBF720963 TLB720963 TUX720963 UET720963 UOP720963 UYL720963 VIH720963 VSD720963 WBZ720963 WLV720963 WVR720963 J786499 JF786499 TB786499 ACX786499 AMT786499 AWP786499 BGL786499 BQH786499 CAD786499 CJZ786499 CTV786499 DDR786499 DNN786499 DXJ786499 EHF786499 ERB786499 FAX786499 FKT786499 FUP786499 GEL786499 GOH786499 GYD786499 HHZ786499 HRV786499 IBR786499 ILN786499 IVJ786499 JFF786499 JPB786499 JYX786499 KIT786499 KSP786499 LCL786499 LMH786499 LWD786499 MFZ786499 MPV786499 MZR786499 NJN786499 NTJ786499 ODF786499 ONB786499 OWX786499 PGT786499 PQP786499 QAL786499 QKH786499 QUD786499 RDZ786499 RNV786499 RXR786499 SHN786499 SRJ786499 TBF786499 TLB786499 TUX786499 UET786499 UOP786499 UYL786499 VIH786499 VSD786499 WBZ786499 WLV786499 WVR786499 J852035 JF852035 TB852035 ACX852035 AMT852035 AWP852035 BGL852035 BQH852035 CAD852035 CJZ852035 CTV852035 DDR852035 DNN852035 DXJ852035 EHF852035 ERB852035 FAX852035 FKT852035 FUP852035 GEL852035 GOH852035 GYD852035 HHZ852035 HRV852035 IBR852035 ILN852035 IVJ852035 JFF852035 JPB852035 JYX852035 KIT852035 KSP852035 LCL852035 LMH852035 LWD852035 MFZ852035 MPV852035 MZR852035 NJN852035 NTJ852035 ODF852035 ONB852035 OWX852035 PGT852035 PQP852035 QAL852035 QKH852035 QUD852035 RDZ852035 RNV852035 RXR852035 SHN852035 SRJ852035 TBF852035 TLB852035 TUX852035 UET852035 UOP852035 UYL852035 VIH852035 VSD852035 WBZ852035 WLV852035 WVR852035 J917571 JF917571 TB917571 ACX917571 AMT917571 AWP917571 BGL917571 BQH917571 CAD917571 CJZ917571 CTV917571 DDR917571 DNN917571 DXJ917571 EHF917571 ERB917571 FAX917571 FKT917571 FUP917571 GEL917571 GOH917571 GYD917571 HHZ917571 HRV917571 IBR917571 ILN917571 IVJ917571 JFF917571 JPB917571 JYX917571 KIT917571 KSP917571 LCL917571 LMH917571 LWD917571 MFZ917571 MPV917571 MZR917571 NJN917571 NTJ917571 ODF917571 ONB917571 OWX917571 PGT917571 PQP917571 QAL917571 QKH917571 QUD917571 RDZ917571 RNV917571 RXR917571 SHN917571 SRJ917571 TBF917571 TLB917571 TUX917571 UET917571 UOP917571 UYL917571 VIH917571 VSD917571 WBZ917571 WLV917571 WVR917571 J983107 JF983107 TB983107 ACX983107 AMT983107 AWP983107 BGL983107 BQH983107 CAD983107 CJZ983107 CTV983107 DDR983107 DNN983107 DXJ983107 EHF983107 ERB983107 FAX983107 FKT983107 FUP983107 GEL983107 GOH983107 GYD983107 HHZ983107 HRV983107 IBR983107 ILN983107 IVJ983107 JFF983107 JPB983107 JYX983107 KIT983107 KSP983107 LCL983107 LMH983107 LWD983107 MFZ983107 MPV983107 MZR983107 NJN983107 NTJ983107 ODF983107 ONB983107 OWX983107 PGT983107 PQP983107 QAL983107 QKH983107 QUD983107 RDZ983107 RNV983107 RXR983107 SHN983107 SRJ983107 TBF983107 TLB983107 TUX983107 UET983107 UOP983107 UYL983107 VIH983107 VSD983107 WBZ983107 WLV983107 WVR983107">
      <formula1>"Seleccionar moneda,MN,US$"</formula1>
    </dataValidation>
  </dataValidations>
  <printOptions horizontalCentered="1" verticalCentered="1"/>
  <pageMargins left="0.70866141732283472" right="0.70866141732283472" top="0.74803149606299213" bottom="0.51181102362204722" header="0.31496062992125984" footer="0.31496062992125984"/>
  <pageSetup scale="50" fitToHeight="2" orientation="portrait" r:id="rId1"/>
  <headerFooter>
    <oddHeader>&amp;L&amp;G</oddHeader>
    <oddFooter>&amp;L&amp;"Arial,Normal"&amp;8FRL1042.1-03&amp;C&amp;"Arial,Normal"&amp;8Proyección de Estados Contables - Datos de Entrada&amp;R&amp;"Arial,Normal"&amp;8Página &amp;P de &amp;N.</oddFooter>
  </headerFooter>
  <rowBreaks count="1" manualBreakCount="1">
    <brk id="83"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27</vt:i4>
      </vt:variant>
    </vt:vector>
  </HeadingPairs>
  <TitlesOfParts>
    <vt:vector size="32" baseType="lpstr">
      <vt:lpstr>Inicio</vt:lpstr>
      <vt:lpstr>Guía al usuario</vt:lpstr>
      <vt:lpstr>Flujo de Fondos</vt:lpstr>
      <vt:lpstr>Supuestos</vt:lpstr>
      <vt:lpstr>Datos proy de est ctables </vt:lpstr>
      <vt:lpstr>AñosProy</vt:lpstr>
      <vt:lpstr>'Flujo de Fondos'!Área_de_impresión</vt:lpstr>
      <vt:lpstr>'Guía al usuario'!Área_de_impresión</vt:lpstr>
      <vt:lpstr>Supuestos!Área_de_impresión</vt:lpstr>
      <vt:lpstr>ColAño1</vt:lpstr>
      <vt:lpstr>ColAño2</vt:lpstr>
      <vt:lpstr>ColAño3</vt:lpstr>
      <vt:lpstr>ColAño4</vt:lpstr>
      <vt:lpstr>ColAño5</vt:lpstr>
      <vt:lpstr>FechaInforme</vt:lpstr>
      <vt:lpstr>Mon_Selecc</vt:lpstr>
      <vt:lpstr>'Flujo de Fondos'!PrimerEjerc_FlujoFondos</vt:lpstr>
      <vt:lpstr>Rut</vt:lpstr>
      <vt:lpstr>TC_FlujoCliente</vt:lpstr>
      <vt:lpstr>TitEgFin</vt:lpstr>
      <vt:lpstr>TitEgOp</vt:lpstr>
      <vt:lpstr>TitEgrActInv</vt:lpstr>
      <vt:lpstr>TitEgrDiv</vt:lpstr>
      <vt:lpstr>TitIngActInv</vt:lpstr>
      <vt:lpstr>TitIngDiv</vt:lpstr>
      <vt:lpstr>TitIngFin</vt:lpstr>
      <vt:lpstr>TitIngOp</vt:lpstr>
      <vt:lpstr>Supuestos!Títulos_a_imprimir</vt:lpstr>
      <vt:lpstr>TotEgOp</vt:lpstr>
      <vt:lpstr>TotIngOp</vt:lpstr>
      <vt:lpstr>UltimaFila_FFCliente</vt:lpstr>
      <vt:lpstr>Version</vt:lpstr>
    </vt:vector>
  </TitlesOfParts>
  <Company>Banco Bandes Uruguay S.A.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FRL1042.1-03 - Flujo de Fondos - Cliente</dc:title>
  <dc:creator>Guillermo Silva</dc:creator>
  <cp:lastModifiedBy>Julio Reolon</cp:lastModifiedBy>
  <cp:lastPrinted>2016-02-18T17:40:17Z</cp:lastPrinted>
  <dcterms:created xsi:type="dcterms:W3CDTF">2014-10-23T01:01:07Z</dcterms:created>
  <dcterms:modified xsi:type="dcterms:W3CDTF">2018-08-07T20:09:30Z</dcterms:modified>
  <cp:category>Público</cp:category>
</cp:coreProperties>
</file>